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ARLIN\SIPEMA\ESCALAS SALARIALES\ESCALAS SALARIALES\"/>
    </mc:Choice>
  </mc:AlternateContent>
  <xr:revisionPtr revIDLastSave="0" documentId="13_ncr:1_{58704AC7-E980-4CA2-91DC-826D951384D9}" xr6:coauthVersionLast="47" xr6:coauthVersionMax="47" xr10:uidLastSave="{00000000-0000-0000-0000-000000000000}"/>
  <bookViews>
    <workbookView xWindow="-108" yWindow="-108" windowWidth="23256" windowHeight="12720" firstSheet="1" activeTab="9" xr2:uid="{794F0787-6BE7-48B2-AEF0-0E9961A6A236}"/>
  </bookViews>
  <sheets>
    <sheet name="01,2023" sheetId="1" r:id="rId1"/>
    <sheet name="02,2023" sheetId="2" r:id="rId2"/>
    <sheet name="03,2023" sheetId="3" r:id="rId3"/>
    <sheet name="04,2023" sheetId="4" r:id="rId4"/>
    <sheet name="05,2023" sheetId="5" r:id="rId5"/>
    <sheet name="06,2023" sheetId="6" r:id="rId6"/>
    <sheet name="07,2023" sheetId="7" r:id="rId7"/>
    <sheet name="08.2023" sheetId="8" r:id="rId8"/>
    <sheet name="09,2023" sheetId="9" r:id="rId9"/>
    <sheet name="10,2023" sheetId="10" r:id="rId10"/>
    <sheet name="11,2023" sheetId="11" r:id="rId11"/>
    <sheet name="12,2023" sheetId="13" r:id="rId12"/>
    <sheet name="Hoja5" sheetId="14" r:id="rId13"/>
    <sheet name="Hoja6" sheetId="15" r:id="rId14"/>
    <sheet name="Hoja3" sheetId="12" r:id="rId1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" i="13" l="1"/>
  <c r="D23" i="13"/>
  <c r="D21" i="13"/>
  <c r="G21" i="13" s="1"/>
  <c r="D14" i="13"/>
  <c r="D16" i="13" s="1"/>
  <c r="D10" i="13"/>
  <c r="D9" i="13"/>
  <c r="D8" i="13"/>
  <c r="D11" i="13" s="1"/>
  <c r="H7" i="13"/>
  <c r="H9" i="13" s="1"/>
  <c r="G7" i="13"/>
  <c r="F7" i="13"/>
  <c r="G9" i="13" s="1"/>
  <c r="E7" i="13"/>
  <c r="E9" i="13" s="1"/>
  <c r="D21" i="10"/>
  <c r="D23" i="10" s="1"/>
  <c r="D17" i="10"/>
  <c r="D14" i="10"/>
  <c r="D16" i="10" s="1"/>
  <c r="D10" i="10"/>
  <c r="H9" i="10"/>
  <c r="D9" i="10"/>
  <c r="D8" i="10"/>
  <c r="H7" i="10"/>
  <c r="G7" i="10"/>
  <c r="F7" i="10"/>
  <c r="G9" i="10" s="1"/>
  <c r="E7" i="10"/>
  <c r="E9" i="10" s="1"/>
  <c r="D21" i="11"/>
  <c r="D23" i="11" s="1"/>
  <c r="D15" i="11"/>
  <c r="D14" i="11"/>
  <c r="D16" i="11" s="1"/>
  <c r="D10" i="11"/>
  <c r="D9" i="11"/>
  <c r="F8" i="11"/>
  <c r="D8" i="11"/>
  <c r="H7" i="11"/>
  <c r="H9" i="11" s="1"/>
  <c r="G7" i="11"/>
  <c r="F7" i="11"/>
  <c r="G9" i="11" s="1"/>
  <c r="E7" i="11"/>
  <c r="E9" i="11" s="1"/>
  <c r="D24" i="9"/>
  <c r="D21" i="9"/>
  <c r="D23" i="9" s="1"/>
  <c r="D14" i="9"/>
  <c r="D17" i="9" s="1"/>
  <c r="D10" i="9"/>
  <c r="E9" i="9"/>
  <c r="D9" i="9"/>
  <c r="D8" i="9"/>
  <c r="D11" i="9" s="1"/>
  <c r="H7" i="9"/>
  <c r="H9" i="9" s="1"/>
  <c r="G7" i="9"/>
  <c r="F7" i="9"/>
  <c r="G9" i="9" s="1"/>
  <c r="E7" i="9"/>
  <c r="E10" i="9" s="1"/>
  <c r="D21" i="8"/>
  <c r="D23" i="8" s="1"/>
  <c r="D14" i="8"/>
  <c r="D16" i="8" s="1"/>
  <c r="D10" i="8"/>
  <c r="E9" i="8"/>
  <c r="D9" i="8"/>
  <c r="D8" i="8"/>
  <c r="D11" i="8" s="1"/>
  <c r="H7" i="8"/>
  <c r="H10" i="8" s="1"/>
  <c r="G7" i="8"/>
  <c r="G8" i="8" s="1"/>
  <c r="F7" i="8"/>
  <c r="F8" i="8" s="1"/>
  <c r="E7" i="8"/>
  <c r="E8" i="8" s="1"/>
  <c r="D21" i="7"/>
  <c r="D23" i="7" s="1"/>
  <c r="D14" i="7"/>
  <c r="D16" i="7" s="1"/>
  <c r="D10" i="7"/>
  <c r="D9" i="7"/>
  <c r="D8" i="7"/>
  <c r="H7" i="7"/>
  <c r="G7" i="7"/>
  <c r="F7" i="7"/>
  <c r="G9" i="7" s="1"/>
  <c r="E7" i="7"/>
  <c r="E9" i="7" s="1"/>
  <c r="D21" i="6"/>
  <c r="D23" i="6" s="1"/>
  <c r="D17" i="6"/>
  <c r="G14" i="6"/>
  <c r="E14" i="6"/>
  <c r="E16" i="6" s="1"/>
  <c r="D14" i="6"/>
  <c r="D16" i="6" s="1"/>
  <c r="E10" i="6"/>
  <c r="D10" i="6"/>
  <c r="H9" i="6"/>
  <c r="D9" i="6"/>
  <c r="E8" i="6"/>
  <c r="D8" i="6"/>
  <c r="D11" i="6" s="1"/>
  <c r="H7" i="6"/>
  <c r="G7" i="6"/>
  <c r="F7" i="6"/>
  <c r="G9" i="6" s="1"/>
  <c r="E7" i="6"/>
  <c r="E9" i="6" s="1"/>
  <c r="D21" i="5"/>
  <c r="D23" i="5" s="1"/>
  <c r="E17" i="5"/>
  <c r="H14" i="5"/>
  <c r="H16" i="5" s="1"/>
  <c r="G14" i="5"/>
  <c r="F14" i="5"/>
  <c r="G16" i="5" s="1"/>
  <c r="E14" i="5"/>
  <c r="E16" i="5" s="1"/>
  <c r="D14" i="5"/>
  <c r="F10" i="5"/>
  <c r="E10" i="5"/>
  <c r="D10" i="5"/>
  <c r="D9" i="5"/>
  <c r="D8" i="5"/>
  <c r="D11" i="5" s="1"/>
  <c r="H7" i="5"/>
  <c r="H9" i="5" s="1"/>
  <c r="G7" i="5"/>
  <c r="F7" i="5"/>
  <c r="G9" i="5" s="1"/>
  <c r="E7" i="5"/>
  <c r="D21" i="4"/>
  <c r="D23" i="4" s="1"/>
  <c r="D14" i="4"/>
  <c r="D10" i="4"/>
  <c r="D9" i="4"/>
  <c r="D8" i="4"/>
  <c r="H7" i="4"/>
  <c r="G7" i="4"/>
  <c r="F7" i="4"/>
  <c r="F9" i="4" s="1"/>
  <c r="E7" i="4"/>
  <c r="D21" i="3"/>
  <c r="D23" i="3" s="1"/>
  <c r="D17" i="3"/>
  <c r="D14" i="3"/>
  <c r="D16" i="3" s="1"/>
  <c r="E10" i="3"/>
  <c r="D10" i="3"/>
  <c r="D9" i="3"/>
  <c r="D8" i="3"/>
  <c r="D11" i="3" s="1"/>
  <c r="H7" i="3"/>
  <c r="H9" i="3" s="1"/>
  <c r="G7" i="3"/>
  <c r="F7" i="3"/>
  <c r="G9" i="3" s="1"/>
  <c r="E7" i="3"/>
  <c r="E9" i="3" s="1"/>
  <c r="D21" i="2"/>
  <c r="D24" i="2" s="1"/>
  <c r="D14" i="2"/>
  <c r="D16" i="2" s="1"/>
  <c r="E10" i="2"/>
  <c r="D10" i="2"/>
  <c r="D9" i="2"/>
  <c r="E8" i="2"/>
  <c r="D8" i="2"/>
  <c r="H7" i="2"/>
  <c r="H9" i="2" s="1"/>
  <c r="G7" i="2"/>
  <c r="F7" i="2"/>
  <c r="G9" i="2" s="1"/>
  <c r="E7" i="2"/>
  <c r="E9" i="2" s="1"/>
  <c r="H21" i="1"/>
  <c r="H23" i="1" s="1"/>
  <c r="G21" i="1"/>
  <c r="D21" i="1"/>
  <c r="D23" i="1" s="1"/>
  <c r="D14" i="1"/>
  <c r="D16" i="1" s="1"/>
  <c r="D10" i="1"/>
  <c r="D9" i="1"/>
  <c r="E8" i="1"/>
  <c r="D8" i="1"/>
  <c r="H7" i="1"/>
  <c r="H9" i="1" s="1"/>
  <c r="G7" i="1"/>
  <c r="F7" i="1"/>
  <c r="G9" i="1" s="1"/>
  <c r="E7" i="1"/>
  <c r="E9" i="1" s="1"/>
  <c r="F14" i="13" l="1"/>
  <c r="G16" i="13" s="1"/>
  <c r="G14" i="13"/>
  <c r="G15" i="13" s="1"/>
  <c r="E14" i="13"/>
  <c r="H14" i="13"/>
  <c r="F9" i="13"/>
  <c r="E21" i="13"/>
  <c r="E23" i="13" s="1"/>
  <c r="D17" i="13"/>
  <c r="E10" i="13"/>
  <c r="F21" i="13"/>
  <c r="F10" i="13"/>
  <c r="F11" i="13" s="1"/>
  <c r="H16" i="13"/>
  <c r="E8" i="13"/>
  <c r="G10" i="13"/>
  <c r="D15" i="13"/>
  <c r="D18" i="13" s="1"/>
  <c r="H21" i="13"/>
  <c r="F8" i="13"/>
  <c r="H10" i="13"/>
  <c r="E15" i="13"/>
  <c r="D22" i="13"/>
  <c r="D25" i="13" s="1"/>
  <c r="F24" i="13"/>
  <c r="G8" i="13"/>
  <c r="F15" i="13"/>
  <c r="H17" i="13"/>
  <c r="H8" i="13"/>
  <c r="H15" i="13"/>
  <c r="G22" i="13"/>
  <c r="F16" i="13"/>
  <c r="D22" i="11"/>
  <c r="D25" i="11" s="1"/>
  <c r="G10" i="11"/>
  <c r="E10" i="10"/>
  <c r="F14" i="10"/>
  <c r="G14" i="10"/>
  <c r="G15" i="10" s="1"/>
  <c r="H14" i="10"/>
  <c r="H16" i="10" s="1"/>
  <c r="E14" i="10"/>
  <c r="E16" i="10" s="1"/>
  <c r="D15" i="10"/>
  <c r="D11" i="10"/>
  <c r="E8" i="10"/>
  <c r="E21" i="10"/>
  <c r="F21" i="10"/>
  <c r="F10" i="10"/>
  <c r="E17" i="10"/>
  <c r="G21" i="10"/>
  <c r="D24" i="10"/>
  <c r="D25" i="10" s="1"/>
  <c r="F8" i="10"/>
  <c r="F11" i="10" s="1"/>
  <c r="H10" i="10"/>
  <c r="E15" i="10"/>
  <c r="D22" i="10"/>
  <c r="H21" i="10"/>
  <c r="G8" i="10"/>
  <c r="G11" i="10" s="1"/>
  <c r="H17" i="10"/>
  <c r="H8" i="10"/>
  <c r="H11" i="10" s="1"/>
  <c r="E11" i="10"/>
  <c r="D18" i="10"/>
  <c r="H15" i="10"/>
  <c r="G10" i="10"/>
  <c r="F9" i="10"/>
  <c r="E10" i="11"/>
  <c r="D17" i="11"/>
  <c r="D18" i="11" s="1"/>
  <c r="F9" i="11"/>
  <c r="F10" i="11"/>
  <c r="F11" i="11" s="1"/>
  <c r="E14" i="11"/>
  <c r="E21" i="11"/>
  <c r="E23" i="11" s="1"/>
  <c r="F21" i="11"/>
  <c r="F23" i="11" s="1"/>
  <c r="D11" i="11"/>
  <c r="G14" i="11"/>
  <c r="G15" i="11" s="1"/>
  <c r="G21" i="11"/>
  <c r="F14" i="11"/>
  <c r="F15" i="11" s="1"/>
  <c r="E8" i="11"/>
  <c r="E11" i="11" s="1"/>
  <c r="H14" i="11"/>
  <c r="H16" i="11" s="1"/>
  <c r="H21" i="11"/>
  <c r="H23" i="11" s="1"/>
  <c r="D24" i="11"/>
  <c r="E24" i="11"/>
  <c r="H10" i="11"/>
  <c r="H11" i="11" s="1"/>
  <c r="G8" i="11"/>
  <c r="G11" i="11" s="1"/>
  <c r="H17" i="11"/>
  <c r="H8" i="11"/>
  <c r="H15" i="11"/>
  <c r="G22" i="11"/>
  <c r="H22" i="11"/>
  <c r="F16" i="11"/>
  <c r="E14" i="9"/>
  <c r="F14" i="9"/>
  <c r="G16" i="9" s="1"/>
  <c r="G14" i="9"/>
  <c r="G15" i="9" s="1"/>
  <c r="G18" i="9" s="1"/>
  <c r="H14" i="9"/>
  <c r="D16" i="9"/>
  <c r="E21" i="9"/>
  <c r="E23" i="9" s="1"/>
  <c r="F21" i="9"/>
  <c r="F23" i="9" s="1"/>
  <c r="F10" i="9"/>
  <c r="G21" i="9"/>
  <c r="F9" i="8"/>
  <c r="G9" i="8"/>
  <c r="H8" i="8"/>
  <c r="H11" i="8" s="1"/>
  <c r="H9" i="8"/>
  <c r="H16" i="9"/>
  <c r="E8" i="9"/>
  <c r="E11" i="9" s="1"/>
  <c r="G10" i="9"/>
  <c r="D15" i="9"/>
  <c r="D18" i="9" s="1"/>
  <c r="H21" i="9"/>
  <c r="E24" i="9"/>
  <c r="F8" i="9"/>
  <c r="H10" i="9"/>
  <c r="E15" i="9"/>
  <c r="G17" i="9"/>
  <c r="D22" i="9"/>
  <c r="D25" i="9" s="1"/>
  <c r="G8" i="9"/>
  <c r="G11" i="9" s="1"/>
  <c r="H17" i="9"/>
  <c r="E22" i="9"/>
  <c r="H8" i="9"/>
  <c r="H11" i="9" s="1"/>
  <c r="H15" i="9"/>
  <c r="H18" i="9" s="1"/>
  <c r="G22" i="9"/>
  <c r="F9" i="9"/>
  <c r="F16" i="9"/>
  <c r="F14" i="8"/>
  <c r="E21" i="8"/>
  <c r="E10" i="8"/>
  <c r="E11" i="8" s="1"/>
  <c r="G14" i="8"/>
  <c r="D17" i="8"/>
  <c r="F21" i="8"/>
  <c r="F10" i="8"/>
  <c r="H14" i="8"/>
  <c r="G21" i="8"/>
  <c r="D24" i="8"/>
  <c r="E14" i="8"/>
  <c r="G10" i="8"/>
  <c r="D15" i="8"/>
  <c r="D18" i="8" s="1"/>
  <c r="H21" i="8"/>
  <c r="D22" i="8"/>
  <c r="D25" i="8" s="1"/>
  <c r="D11" i="7"/>
  <c r="H9" i="7"/>
  <c r="E14" i="7"/>
  <c r="D24" i="7"/>
  <c r="F10" i="7"/>
  <c r="H14" i="7"/>
  <c r="G21" i="7"/>
  <c r="E8" i="7"/>
  <c r="E11" i="7" s="1"/>
  <c r="G10" i="7"/>
  <c r="D15" i="7"/>
  <c r="D18" i="7" s="1"/>
  <c r="H21" i="7"/>
  <c r="E10" i="7"/>
  <c r="G14" i="7"/>
  <c r="D17" i="7"/>
  <c r="F21" i="7"/>
  <c r="F8" i="7"/>
  <c r="H10" i="7"/>
  <c r="D22" i="7"/>
  <c r="G8" i="7"/>
  <c r="D25" i="7"/>
  <c r="F14" i="7"/>
  <c r="E21" i="7"/>
  <c r="H8" i="7"/>
  <c r="H11" i="7" s="1"/>
  <c r="F9" i="7"/>
  <c r="F14" i="6"/>
  <c r="H14" i="6"/>
  <c r="H16" i="6" s="1"/>
  <c r="D15" i="6"/>
  <c r="G10" i="5"/>
  <c r="E21" i="5"/>
  <c r="E23" i="5" s="1"/>
  <c r="F21" i="5"/>
  <c r="F23" i="5" s="1"/>
  <c r="E8" i="5"/>
  <c r="D15" i="5"/>
  <c r="D18" i="5" s="1"/>
  <c r="G21" i="5"/>
  <c r="D24" i="5"/>
  <c r="D16" i="5"/>
  <c r="H21" i="5"/>
  <c r="H23" i="5" s="1"/>
  <c r="E9" i="5"/>
  <c r="E11" i="5" s="1"/>
  <c r="D17" i="5"/>
  <c r="D11" i="4"/>
  <c r="D18" i="6"/>
  <c r="E11" i="6"/>
  <c r="E21" i="6"/>
  <c r="F10" i="6"/>
  <c r="G21" i="6"/>
  <c r="D24" i="6"/>
  <c r="G10" i="6"/>
  <c r="F17" i="6"/>
  <c r="H21" i="6"/>
  <c r="F8" i="6"/>
  <c r="H10" i="6"/>
  <c r="E15" i="6"/>
  <c r="G17" i="6"/>
  <c r="D22" i="6"/>
  <c r="F21" i="6"/>
  <c r="G8" i="6"/>
  <c r="F15" i="6"/>
  <c r="H17" i="6"/>
  <c r="E17" i="6"/>
  <c r="H8" i="6"/>
  <c r="H11" i="6" s="1"/>
  <c r="G15" i="6"/>
  <c r="H15" i="6"/>
  <c r="F9" i="6"/>
  <c r="G23" i="5"/>
  <c r="F8" i="5"/>
  <c r="H10" i="5"/>
  <c r="E15" i="5"/>
  <c r="E18" i="5" s="1"/>
  <c r="G17" i="5"/>
  <c r="D22" i="5"/>
  <c r="D25" i="5" s="1"/>
  <c r="F24" i="5"/>
  <c r="F17" i="5"/>
  <c r="F18" i="5" s="1"/>
  <c r="G8" i="5"/>
  <c r="G11" i="5" s="1"/>
  <c r="F15" i="5"/>
  <c r="H17" i="5"/>
  <c r="E22" i="5"/>
  <c r="H8" i="5"/>
  <c r="H11" i="5" s="1"/>
  <c r="G15" i="5"/>
  <c r="F22" i="5"/>
  <c r="H15" i="5"/>
  <c r="G22" i="5"/>
  <c r="F9" i="5"/>
  <c r="F11" i="5" s="1"/>
  <c r="F16" i="5"/>
  <c r="F14" i="4"/>
  <c r="E21" i="4"/>
  <c r="E10" i="4"/>
  <c r="G14" i="4"/>
  <c r="D17" i="4"/>
  <c r="F21" i="4"/>
  <c r="H9" i="4"/>
  <c r="E14" i="4"/>
  <c r="D24" i="4"/>
  <c r="H14" i="4"/>
  <c r="E8" i="4"/>
  <c r="E11" i="4" s="1"/>
  <c r="D15" i="4"/>
  <c r="H21" i="4"/>
  <c r="F8" i="4"/>
  <c r="H10" i="4"/>
  <c r="D22" i="4"/>
  <c r="F10" i="4"/>
  <c r="G21" i="4"/>
  <c r="G10" i="4"/>
  <c r="G8" i="4"/>
  <c r="G9" i="4"/>
  <c r="E9" i="4"/>
  <c r="D16" i="4"/>
  <c r="H8" i="4"/>
  <c r="E14" i="3"/>
  <c r="E15" i="3" s="1"/>
  <c r="F14" i="3"/>
  <c r="G17" i="3" s="1"/>
  <c r="G14" i="3"/>
  <c r="H14" i="3"/>
  <c r="D11" i="2"/>
  <c r="F14" i="2"/>
  <c r="G16" i="2" s="1"/>
  <c r="E21" i="2"/>
  <c r="E23" i="2" s="1"/>
  <c r="G14" i="2"/>
  <c r="G15" i="2" s="1"/>
  <c r="F21" i="2"/>
  <c r="F23" i="2" s="1"/>
  <c r="F8" i="2"/>
  <c r="H14" i="2"/>
  <c r="G21" i="2"/>
  <c r="G22" i="2" s="1"/>
  <c r="E14" i="2"/>
  <c r="D15" i="2"/>
  <c r="H21" i="2"/>
  <c r="H23" i="2" s="1"/>
  <c r="F9" i="2"/>
  <c r="D22" i="2"/>
  <c r="D23" i="2"/>
  <c r="F10" i="2"/>
  <c r="G10" i="2"/>
  <c r="D17" i="2"/>
  <c r="F10" i="1"/>
  <c r="E21" i="1"/>
  <c r="E23" i="1" s="1"/>
  <c r="E10" i="1"/>
  <c r="G10" i="1"/>
  <c r="F21" i="1"/>
  <c r="F23" i="1" s="1"/>
  <c r="E14" i="1"/>
  <c r="G14" i="1"/>
  <c r="D24" i="1"/>
  <c r="H14" i="1"/>
  <c r="H16" i="1" s="1"/>
  <c r="F14" i="1"/>
  <c r="G16" i="1" s="1"/>
  <c r="D11" i="1"/>
  <c r="D15" i="1"/>
  <c r="D18" i="1" s="1"/>
  <c r="D17" i="1"/>
  <c r="H16" i="3"/>
  <c r="E21" i="3"/>
  <c r="F21" i="3"/>
  <c r="F10" i="3"/>
  <c r="D24" i="3"/>
  <c r="E8" i="3"/>
  <c r="E11" i="3" s="1"/>
  <c r="G10" i="3"/>
  <c r="D15" i="3"/>
  <c r="D18" i="3" s="1"/>
  <c r="F17" i="3"/>
  <c r="H21" i="3"/>
  <c r="G21" i="3"/>
  <c r="F8" i="3"/>
  <c r="F11" i="3" s="1"/>
  <c r="H10" i="3"/>
  <c r="H11" i="3" s="1"/>
  <c r="D22" i="3"/>
  <c r="G8" i="3"/>
  <c r="F15" i="3"/>
  <c r="H17" i="3"/>
  <c r="H8" i="3"/>
  <c r="G15" i="3"/>
  <c r="F9" i="3"/>
  <c r="E16" i="3"/>
  <c r="H15" i="3"/>
  <c r="H18" i="3" s="1"/>
  <c r="E11" i="2"/>
  <c r="G11" i="2"/>
  <c r="D18" i="2"/>
  <c r="G23" i="2"/>
  <c r="G25" i="2" s="1"/>
  <c r="F17" i="2"/>
  <c r="H10" i="2"/>
  <c r="F24" i="2"/>
  <c r="G8" i="2"/>
  <c r="F15" i="2"/>
  <c r="H17" i="2"/>
  <c r="E22" i="2"/>
  <c r="G24" i="2"/>
  <c r="H8" i="2"/>
  <c r="F22" i="2"/>
  <c r="H24" i="2"/>
  <c r="F17" i="1"/>
  <c r="E24" i="1"/>
  <c r="F8" i="1"/>
  <c r="F11" i="1" s="1"/>
  <c r="H10" i="1"/>
  <c r="E15" i="1"/>
  <c r="G17" i="1"/>
  <c r="D22" i="1"/>
  <c r="D25" i="1" s="1"/>
  <c r="F24" i="1"/>
  <c r="G8" i="1"/>
  <c r="G11" i="1" s="1"/>
  <c r="F15" i="1"/>
  <c r="E22" i="1"/>
  <c r="G24" i="1"/>
  <c r="H8" i="1"/>
  <c r="E11" i="1"/>
  <c r="G15" i="1"/>
  <c r="F22" i="1"/>
  <c r="H24" i="1"/>
  <c r="G22" i="1"/>
  <c r="H22" i="1"/>
  <c r="E25" i="1"/>
  <c r="F9" i="1"/>
  <c r="H11" i="1"/>
  <c r="F18" i="13" l="1"/>
  <c r="G11" i="13"/>
  <c r="E11" i="13"/>
  <c r="G17" i="13"/>
  <c r="G18" i="13" s="1"/>
  <c r="F23" i="13"/>
  <c r="G23" i="13"/>
  <c r="G25" i="13" s="1"/>
  <c r="E18" i="13"/>
  <c r="F22" i="13"/>
  <c r="H11" i="13"/>
  <c r="E24" i="13"/>
  <c r="G24" i="13"/>
  <c r="H18" i="13"/>
  <c r="E22" i="13"/>
  <c r="F17" i="13"/>
  <c r="E16" i="13"/>
  <c r="E17" i="13"/>
  <c r="H22" i="13"/>
  <c r="H24" i="13"/>
  <c r="H23" i="13"/>
  <c r="F25" i="13"/>
  <c r="F24" i="11"/>
  <c r="H24" i="11"/>
  <c r="H25" i="11" s="1"/>
  <c r="G24" i="11"/>
  <c r="E22" i="11"/>
  <c r="E25" i="11" s="1"/>
  <c r="G18" i="10"/>
  <c r="F16" i="10"/>
  <c r="F18" i="10" s="1"/>
  <c r="G16" i="10"/>
  <c r="F17" i="10"/>
  <c r="F15" i="10"/>
  <c r="G17" i="10"/>
  <c r="E18" i="10"/>
  <c r="H18" i="10"/>
  <c r="G22" i="10"/>
  <c r="F22" i="10"/>
  <c r="G24" i="10"/>
  <c r="F24" i="10"/>
  <c r="G23" i="10"/>
  <c r="F23" i="10"/>
  <c r="E23" i="10"/>
  <c r="E22" i="10"/>
  <c r="E24" i="10"/>
  <c r="H22" i="10"/>
  <c r="H24" i="10"/>
  <c r="H23" i="10"/>
  <c r="G16" i="11"/>
  <c r="G17" i="11"/>
  <c r="H18" i="11"/>
  <c r="F22" i="11"/>
  <c r="F17" i="11"/>
  <c r="F18" i="11" s="1"/>
  <c r="G23" i="11"/>
  <c r="G25" i="11" s="1"/>
  <c r="E16" i="11"/>
  <c r="E17" i="11"/>
  <c r="E15" i="11"/>
  <c r="E18" i="11" s="1"/>
  <c r="E16" i="9"/>
  <c r="E18" i="9" s="1"/>
  <c r="E17" i="9"/>
  <c r="F22" i="9"/>
  <c r="F25" i="9" s="1"/>
  <c r="G24" i="9"/>
  <c r="F17" i="9"/>
  <c r="F15" i="9"/>
  <c r="F18" i="9" s="1"/>
  <c r="F11" i="9"/>
  <c r="F24" i="9"/>
  <c r="G23" i="9"/>
  <c r="G25" i="9"/>
  <c r="G11" i="8"/>
  <c r="F11" i="8"/>
  <c r="E25" i="9"/>
  <c r="H22" i="9"/>
  <c r="H24" i="9"/>
  <c r="H23" i="9"/>
  <c r="F22" i="8"/>
  <c r="G24" i="8"/>
  <c r="F24" i="8"/>
  <c r="G23" i="8"/>
  <c r="F23" i="8"/>
  <c r="G15" i="8"/>
  <c r="H24" i="8"/>
  <c r="H22" i="8"/>
  <c r="H23" i="8"/>
  <c r="E22" i="8"/>
  <c r="E24" i="8"/>
  <c r="E23" i="8"/>
  <c r="F15" i="8"/>
  <c r="G17" i="8"/>
  <c r="F17" i="8"/>
  <c r="G16" i="8"/>
  <c r="F16" i="8"/>
  <c r="F18" i="8" s="1"/>
  <c r="E15" i="8"/>
  <c r="E17" i="8"/>
  <c r="E16" i="8"/>
  <c r="E18" i="8" s="1"/>
  <c r="G22" i="8"/>
  <c r="H17" i="8"/>
  <c r="H15" i="8"/>
  <c r="H16" i="8"/>
  <c r="H18" i="8"/>
  <c r="G11" i="7"/>
  <c r="F11" i="7"/>
  <c r="H22" i="7"/>
  <c r="H25" i="7" s="1"/>
  <c r="H24" i="7"/>
  <c r="H23" i="7"/>
  <c r="E23" i="7"/>
  <c r="E22" i="7"/>
  <c r="E24" i="7"/>
  <c r="G22" i="7"/>
  <c r="H15" i="7"/>
  <c r="H18" i="7" s="1"/>
  <c r="H16" i="7"/>
  <c r="H17" i="7"/>
  <c r="F16" i="7"/>
  <c r="F15" i="7"/>
  <c r="G17" i="7"/>
  <c r="F17" i="7"/>
  <c r="G16" i="7"/>
  <c r="E16" i="7"/>
  <c r="E15" i="7"/>
  <c r="E17" i="7"/>
  <c r="G15" i="7"/>
  <c r="G18" i="7" s="1"/>
  <c r="F22" i="7"/>
  <c r="F23" i="7"/>
  <c r="G24" i="7"/>
  <c r="F24" i="7"/>
  <c r="G23" i="7"/>
  <c r="G11" i="6"/>
  <c r="F18" i="6"/>
  <c r="D25" i="6"/>
  <c r="E18" i="6"/>
  <c r="F11" i="6"/>
  <c r="H18" i="6"/>
  <c r="F16" i="6"/>
  <c r="G16" i="6"/>
  <c r="G18" i="6" s="1"/>
  <c r="H24" i="5"/>
  <c r="F25" i="5"/>
  <c r="G18" i="5"/>
  <c r="G24" i="5"/>
  <c r="G25" i="5" s="1"/>
  <c r="E24" i="5"/>
  <c r="E25" i="5" s="1"/>
  <c r="H18" i="5"/>
  <c r="H22" i="5"/>
  <c r="H25" i="5" s="1"/>
  <c r="G11" i="4"/>
  <c r="D25" i="4"/>
  <c r="F11" i="4"/>
  <c r="H11" i="4"/>
  <c r="D18" i="4"/>
  <c r="G22" i="6"/>
  <c r="F23" i="6"/>
  <c r="F22" i="6"/>
  <c r="G24" i="6"/>
  <c r="F24" i="6"/>
  <c r="G23" i="6"/>
  <c r="E23" i="6"/>
  <c r="E22" i="6"/>
  <c r="E25" i="6" s="1"/>
  <c r="E24" i="6"/>
  <c r="H22" i="6"/>
  <c r="H24" i="6"/>
  <c r="H23" i="6"/>
  <c r="E16" i="4"/>
  <c r="E15" i="4"/>
  <c r="E18" i="4" s="1"/>
  <c r="E17" i="4"/>
  <c r="F23" i="4"/>
  <c r="F22" i="4"/>
  <c r="G24" i="4"/>
  <c r="F24" i="4"/>
  <c r="G23" i="4"/>
  <c r="G22" i="4"/>
  <c r="G15" i="4"/>
  <c r="E23" i="4"/>
  <c r="E22" i="4"/>
  <c r="E24" i="4"/>
  <c r="H22" i="4"/>
  <c r="H24" i="4"/>
  <c r="H23" i="4"/>
  <c r="F16" i="4"/>
  <c r="F15" i="4"/>
  <c r="F18" i="4" s="1"/>
  <c r="F17" i="4"/>
  <c r="G17" i="4"/>
  <c r="G16" i="4"/>
  <c r="H15" i="4"/>
  <c r="H17" i="4"/>
  <c r="H16" i="4"/>
  <c r="H18" i="4" s="1"/>
  <c r="E18" i="3"/>
  <c r="G11" i="3"/>
  <c r="D25" i="3"/>
  <c r="E17" i="3"/>
  <c r="F16" i="3"/>
  <c r="F18" i="3" s="1"/>
  <c r="G16" i="3"/>
  <c r="G18" i="3" s="1"/>
  <c r="E16" i="2"/>
  <c r="E18" i="2" s="1"/>
  <c r="E17" i="2"/>
  <c r="E15" i="2"/>
  <c r="H16" i="2"/>
  <c r="H15" i="2"/>
  <c r="H18" i="2" s="1"/>
  <c r="F16" i="2"/>
  <c r="F18" i="2" s="1"/>
  <c r="G17" i="2"/>
  <c r="G18" i="2" s="1"/>
  <c r="F11" i="2"/>
  <c r="H22" i="2"/>
  <c r="H25" i="2" s="1"/>
  <c r="E24" i="2"/>
  <c r="E25" i="2" s="1"/>
  <c r="D25" i="2"/>
  <c r="H15" i="1"/>
  <c r="H18" i="1" s="1"/>
  <c r="F16" i="1"/>
  <c r="F18" i="1" s="1"/>
  <c r="F25" i="1"/>
  <c r="G18" i="1"/>
  <c r="E16" i="1"/>
  <c r="E18" i="1" s="1"/>
  <c r="E17" i="1"/>
  <c r="H25" i="1"/>
  <c r="G23" i="1"/>
  <c r="G25" i="1" s="1"/>
  <c r="H17" i="1"/>
  <c r="F22" i="3"/>
  <c r="F23" i="3"/>
  <c r="G24" i="3"/>
  <c r="F24" i="3"/>
  <c r="G23" i="3"/>
  <c r="G22" i="3"/>
  <c r="G25" i="3" s="1"/>
  <c r="H22" i="3"/>
  <c r="H24" i="3"/>
  <c r="H23" i="3"/>
  <c r="H25" i="3" s="1"/>
  <c r="E23" i="3"/>
  <c r="E22" i="3"/>
  <c r="E24" i="3"/>
  <c r="E25" i="3" s="1"/>
  <c r="F25" i="2"/>
  <c r="H11" i="2"/>
  <c r="H25" i="13" l="1"/>
  <c r="E25" i="13"/>
  <c r="F25" i="11"/>
  <c r="F25" i="10"/>
  <c r="G25" i="10"/>
  <c r="E25" i="10"/>
  <c r="H25" i="10"/>
  <c r="G18" i="11"/>
  <c r="H25" i="9"/>
  <c r="F25" i="8"/>
  <c r="H25" i="8"/>
  <c r="G18" i="8"/>
  <c r="G25" i="8"/>
  <c r="E25" i="8"/>
  <c r="G25" i="7"/>
  <c r="E25" i="7"/>
  <c r="F25" i="7"/>
  <c r="E18" i="7"/>
  <c r="F18" i="7"/>
  <c r="F25" i="6"/>
  <c r="H25" i="6"/>
  <c r="G25" i="6"/>
  <c r="H25" i="4"/>
  <c r="E25" i="4"/>
  <c r="F25" i="4"/>
  <c r="G18" i="4"/>
  <c r="G25" i="4"/>
  <c r="F25" i="3"/>
</calcChain>
</file>

<file path=xl/sharedStrings.xml><?xml version="1.0" encoding="utf-8"?>
<sst xmlns="http://schemas.openxmlformats.org/spreadsheetml/2006/main" count="768" uniqueCount="49">
  <si>
    <r>
      <t xml:space="preserve">SIPEMA                                        </t>
    </r>
    <r>
      <rPr>
        <sz val="8"/>
        <color theme="1"/>
        <rFont val="Arial Rounded MT Bold"/>
        <family val="2"/>
      </rPr>
      <t>Inscripcion Gremial 2855</t>
    </r>
  </si>
  <si>
    <t>Valores Salariales</t>
  </si>
  <si>
    <t>SINDICATO DE PERSONAL DE MAESTRANZA JUJUY</t>
  </si>
  <si>
    <t xml:space="preserve">Unidos en el trabajo, el esfuerzo y la dedicación </t>
  </si>
  <si>
    <t>C.C.T. de Empresa: Resol.DPT N° 837/14</t>
  </si>
  <si>
    <t>JORNADA COMPLETA (8 HS)</t>
  </si>
  <si>
    <t>Ayudante</t>
  </si>
  <si>
    <t>Oficial</t>
  </si>
  <si>
    <t>OF. 1°</t>
  </si>
  <si>
    <t>OF.ESPECIAL</t>
  </si>
  <si>
    <t>SUPERV.</t>
  </si>
  <si>
    <t>OBSERVACIONES</t>
  </si>
  <si>
    <t>Básico</t>
  </si>
  <si>
    <t>Categorías</t>
  </si>
  <si>
    <t>Asistencia P.</t>
  </si>
  <si>
    <r>
      <rPr>
        <u/>
        <sz val="11"/>
        <color theme="1"/>
        <rFont val="Calibri"/>
        <family val="2"/>
        <scheme val="minor"/>
      </rPr>
      <t>Coordinadores:</t>
    </r>
    <r>
      <rPr>
        <sz val="11"/>
        <color theme="1"/>
        <rFont val="Calibri"/>
        <family val="2"/>
        <scheme val="minor"/>
      </rPr>
      <t xml:space="preserve"> son las personas que coordinan tareas de un grupo de empleados, dentro de uno o varios sectores de un mismo Punto de trabajo y tendrá multiplicidad de funciones</t>
    </r>
  </si>
  <si>
    <t xml:space="preserve">Conceptos </t>
  </si>
  <si>
    <t>Presentesimo</t>
  </si>
  <si>
    <t>Remunerativo</t>
  </si>
  <si>
    <t>Compromiso al Trabajo</t>
  </si>
  <si>
    <t>Sueldo Conformado</t>
  </si>
  <si>
    <t>JORNADA REDUCIDA (6 HS)</t>
  </si>
  <si>
    <r>
      <rPr>
        <u/>
        <sz val="11"/>
        <color theme="1"/>
        <rFont val="Calibri"/>
        <family val="2"/>
        <scheme val="minor"/>
      </rPr>
      <t>Reconocimiento Extraordinario Anual</t>
    </r>
    <r>
      <rPr>
        <sz val="11"/>
        <color theme="1"/>
        <rFont val="Calibri"/>
        <family val="2"/>
        <scheme val="minor"/>
      </rPr>
      <t xml:space="preserve">                                           es un premio al trabajador que registra asistencia perfecta, presentismo y falta de sanciones  de carácter no remunerativo y no bonificable                                         </t>
    </r>
  </si>
  <si>
    <r>
      <rPr>
        <u/>
        <sz val="11"/>
        <color theme="1"/>
        <rFont val="Calibri"/>
        <family val="2"/>
        <scheme val="minor"/>
      </rPr>
      <t xml:space="preserve"> Reconocimiento de Labores de Exigencia</t>
    </r>
    <r>
      <rPr>
        <sz val="11"/>
        <color theme="1"/>
        <rFont val="Calibri"/>
        <family val="2"/>
        <scheme val="minor"/>
      </rPr>
      <t xml:space="preserve">                       </t>
    </r>
    <r>
      <rPr>
        <u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reciben este adicional los trabajadores que se desempeñan en hospitales y centros de salud                     </t>
    </r>
  </si>
  <si>
    <t>JORNADA MEDIA (4 HS)</t>
  </si>
  <si>
    <t>Los aportes y contribuciones de Ley, deben practicarse sobre todos los rubros remunerativos, es decir salario básico, premio por asistencia, presentismo, compromiso al trabajo y otros conceptos remunerativos</t>
  </si>
  <si>
    <t>OTROS  CONCEPTOS  REMUNERATIVOS</t>
  </si>
  <si>
    <t xml:space="preserve">Articulo 9.5: </t>
  </si>
  <si>
    <t xml:space="preserve">Coordinador de tareas </t>
  </si>
  <si>
    <t xml:space="preserve">Articulo 10: </t>
  </si>
  <si>
    <t xml:space="preserve">Reconociemiento de Antigüedad </t>
  </si>
  <si>
    <t>Por año</t>
  </si>
  <si>
    <t xml:space="preserve">Articulo 14: </t>
  </si>
  <si>
    <t>Reconocimiento Extraordinario Anual</t>
  </si>
  <si>
    <t xml:space="preserve">Articulo 15: </t>
  </si>
  <si>
    <t>Labores de Exigencia</t>
  </si>
  <si>
    <t xml:space="preserve">Art. 2  CCT  Ambito de Actuación: Regional - provincia de Jujuy </t>
  </si>
  <si>
    <t>ENERO DE 2023</t>
  </si>
  <si>
    <t>FEBRERO DE 2023</t>
  </si>
  <si>
    <t>MARZO DE 2023</t>
  </si>
  <si>
    <t>ABRIL DE 2023</t>
  </si>
  <si>
    <t>JUNIO DE 2023</t>
  </si>
  <si>
    <t>MAYO DE 2023</t>
  </si>
  <si>
    <t>JULIO DE 2023</t>
  </si>
  <si>
    <t>AGOSTO DE 2023</t>
  </si>
  <si>
    <t>SEPTIEMBRE DE 2023</t>
  </si>
  <si>
    <t>OCTUBRE DE 2023</t>
  </si>
  <si>
    <t>NOVIEMBRE DE 2023</t>
  </si>
  <si>
    <t>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</si>
</sst>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1"/>
      <name val="Arial Rounded MT Bold"/>
      <family val="2"/>
    </font>
    <font>
      <sz val="8"/>
      <color theme="1"/>
      <name val="Arial Rounded MT Bold"/>
      <family val="2"/>
    </font>
    <font>
      <sz val="11"/>
      <color theme="1"/>
      <name val="Arial Rounded MT Bold"/>
      <family val="2"/>
    </font>
    <font>
      <sz val="14"/>
      <color theme="1"/>
      <name val="Arial Rounded MT Bold"/>
      <family val="2"/>
    </font>
    <font>
      <i/>
      <sz val="14"/>
      <color theme="1"/>
      <name val="Arial Rounded MT Bold"/>
      <family val="2"/>
    </font>
    <font>
      <sz val="2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8" fillId="0" borderId="0" xfId="0" applyFont="1" applyAlignment="1">
      <alignment horizontal="left"/>
    </xf>
    <xf numFmtId="0" fontId="1" fillId="0" borderId="1" xfId="0" applyFont="1" applyBorder="1"/>
    <xf numFmtId="0" fontId="0" fillId="0" borderId="2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9" fillId="0" borderId="11" xfId="0" applyFont="1" applyBorder="1"/>
    <xf numFmtId="0" fontId="9" fillId="0" borderId="12" xfId="0" applyFont="1" applyBorder="1"/>
    <xf numFmtId="0" fontId="0" fillId="0" borderId="12" xfId="0" applyBorder="1"/>
    <xf numFmtId="4" fontId="0" fillId="0" borderId="12" xfId="0" applyNumberFormat="1" applyBorder="1"/>
    <xf numFmtId="4" fontId="0" fillId="0" borderId="13" xfId="0" applyNumberFormat="1" applyBorder="1"/>
    <xf numFmtId="0" fontId="9" fillId="0" borderId="14" xfId="0" applyFont="1" applyBorder="1"/>
    <xf numFmtId="9" fontId="0" fillId="0" borderId="12" xfId="0" applyNumberFormat="1" applyBorder="1"/>
    <xf numFmtId="0" fontId="9" fillId="0" borderId="18" xfId="0" applyFont="1" applyBorder="1"/>
    <xf numFmtId="0" fontId="9" fillId="0" borderId="21" xfId="0" applyFont="1" applyBorder="1"/>
    <xf numFmtId="0" fontId="9" fillId="0" borderId="22" xfId="0" applyFont="1" applyBorder="1"/>
    <xf numFmtId="0" fontId="0" fillId="0" borderId="7" xfId="0" applyBorder="1"/>
    <xf numFmtId="4" fontId="0" fillId="0" borderId="7" xfId="0" applyNumberFormat="1" applyBorder="1"/>
    <xf numFmtId="4" fontId="0" fillId="0" borderId="8" xfId="0" applyNumberFormat="1" applyBorder="1"/>
    <xf numFmtId="0" fontId="1" fillId="0" borderId="2" xfId="0" applyFont="1" applyBorder="1"/>
    <xf numFmtId="0" fontId="9" fillId="0" borderId="0" xfId="0" applyFont="1"/>
    <xf numFmtId="4" fontId="0" fillId="0" borderId="0" xfId="0" applyNumberFormat="1"/>
    <xf numFmtId="0" fontId="9" fillId="0" borderId="28" xfId="0" applyFont="1" applyBorder="1"/>
    <xf numFmtId="9" fontId="0" fillId="0" borderId="28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9" fontId="0" fillId="0" borderId="12" xfId="0" applyNumberFormat="1" applyBorder="1" applyAlignment="1">
      <alignment horizontal="center"/>
    </xf>
    <xf numFmtId="0" fontId="0" fillId="0" borderId="28" xfId="0" applyBorder="1" applyAlignment="1">
      <alignment horizontal="left"/>
    </xf>
    <xf numFmtId="0" fontId="0" fillId="0" borderId="12" xfId="0" applyBorder="1" applyAlignment="1">
      <alignment horizontal="left"/>
    </xf>
    <xf numFmtId="0" fontId="2" fillId="2" borderId="0" xfId="0" applyFont="1" applyFill="1" applyAlignment="1">
      <alignment horizontal="center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0" borderId="24" xfId="0" applyBorder="1" applyAlignment="1">
      <alignment horizontal="center" vertical="top" wrapText="1"/>
    </xf>
    <xf numFmtId="0" fontId="0" fillId="0" borderId="25" xfId="0" applyBorder="1" applyAlignment="1">
      <alignment horizontal="center" vertical="top" wrapText="1"/>
    </xf>
    <xf numFmtId="0" fontId="9" fillId="0" borderId="15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5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7" fillId="0" borderId="6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D3760-BD7A-48B7-8BD6-B895B902FE2E}">
  <sheetPr>
    <pageSetUpPr fitToPage="1"/>
  </sheetPr>
  <dimension ref="A1:N34"/>
  <sheetViews>
    <sheetView workbookViewId="0">
      <selection activeCell="D8" sqref="D8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37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65427</v>
      </c>
      <c r="E7" s="9">
        <f>+D7*1.01</f>
        <v>66081.27</v>
      </c>
      <c r="F7" s="9">
        <f>+D7*1.02</f>
        <v>66735.540000000008</v>
      </c>
      <c r="G7" s="9">
        <f>+D7*1.03</f>
        <v>67389.81</v>
      </c>
      <c r="H7" s="10">
        <f>+D7*1.1</f>
        <v>71969.700000000012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3271.3500000000004</v>
      </c>
      <c r="E8" s="9">
        <f>+E7*0.05</f>
        <v>3304.0635000000002</v>
      </c>
      <c r="F8" s="9">
        <f>+F7*0.05</f>
        <v>3336.7770000000005</v>
      </c>
      <c r="G8" s="9">
        <f>+G7*0.05</f>
        <v>3369.4904999999999</v>
      </c>
      <c r="H8" s="10">
        <f>+H7*0.05</f>
        <v>3598.4850000000006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1308.54</v>
      </c>
      <c r="E9" s="9">
        <f>+E7*0.02</f>
        <v>1321.6254000000001</v>
      </c>
      <c r="F9" s="9">
        <f>+F7*0.02</f>
        <v>1334.7108000000003</v>
      </c>
      <c r="G9" s="9">
        <f>+F7*0.02</f>
        <v>1334.7108000000003</v>
      </c>
      <c r="H9" s="10">
        <f>+H7*0.02</f>
        <v>1439.3940000000002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1962.81</v>
      </c>
      <c r="E10" s="9">
        <f>+E7*0.03</f>
        <v>1982.4381000000001</v>
      </c>
      <c r="F10" s="9">
        <f>+F7*0.03</f>
        <v>2002.0662000000002</v>
      </c>
      <c r="G10" s="9">
        <f>+F7*0.03</f>
        <v>2002.0662000000002</v>
      </c>
      <c r="H10" s="10">
        <f>+H7*0.03</f>
        <v>2159.0910000000003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71969.7</v>
      </c>
      <c r="E11" s="17">
        <f>SUM(E7:E10)</f>
        <v>72689.397000000012</v>
      </c>
      <c r="F11" s="17">
        <f>SUM(F7:F10)</f>
        <v>73409.094000000012</v>
      </c>
      <c r="G11" s="17">
        <f>SUM(G7:G10)</f>
        <v>74096.077499999999</v>
      </c>
      <c r="H11" s="18">
        <f>SUM(H7:H10)</f>
        <v>79166.670000000013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49070.25</v>
      </c>
      <c r="E14" s="9">
        <f>+D14*1.01</f>
        <v>49560.952499999999</v>
      </c>
      <c r="F14" s="9">
        <f>+D14*1.02</f>
        <v>50051.654999999999</v>
      </c>
      <c r="G14" s="9">
        <f>+D14*1.03</f>
        <v>50542.357499999998</v>
      </c>
      <c r="H14" s="10">
        <f>+D14*1.1</f>
        <v>53977.275000000001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2453.5125000000003</v>
      </c>
      <c r="E15" s="9">
        <f>+E14*0.05</f>
        <v>2478.0476250000002</v>
      </c>
      <c r="F15" s="9">
        <f>+F14*0.05</f>
        <v>2502.58275</v>
      </c>
      <c r="G15" s="9">
        <f>+G14*0.05</f>
        <v>2527.1178749999999</v>
      </c>
      <c r="H15" s="10">
        <f>+H14*0.05</f>
        <v>2698.8637500000004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981.40499999999997</v>
      </c>
      <c r="E16" s="9">
        <f>+E14*0.02</f>
        <v>991.21905000000004</v>
      </c>
      <c r="F16" s="9">
        <f>+F14*0.02</f>
        <v>1001.0331</v>
      </c>
      <c r="G16" s="9">
        <f>+F14*0.02</f>
        <v>1001.0331</v>
      </c>
      <c r="H16" s="10">
        <f>+H14*0.02</f>
        <v>1079.5454999999999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1472.1074999999998</v>
      </c>
      <c r="E17" s="9">
        <f>+E14*0.03</f>
        <v>1486.828575</v>
      </c>
      <c r="F17" s="9">
        <f>+F14*0.03</f>
        <v>1501.5496499999999</v>
      </c>
      <c r="G17" s="9">
        <f>+F14*0.03</f>
        <v>1501.5496499999999</v>
      </c>
      <c r="H17" s="10">
        <f>+H14*0.03</f>
        <v>1619.31825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53977.274999999994</v>
      </c>
      <c r="E18" s="17">
        <f>SUM(E14:E17)</f>
        <v>54517.047749999998</v>
      </c>
      <c r="F18" s="17">
        <f>SUM(F14:F17)</f>
        <v>55056.820500000002</v>
      </c>
      <c r="G18" s="17">
        <f>SUM(G14:G17)</f>
        <v>55572.058124999996</v>
      </c>
      <c r="H18" s="18">
        <f>SUM(H14:H17)</f>
        <v>59375.002499999995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32713.5</v>
      </c>
      <c r="E21" s="9">
        <f>+D21*1.01</f>
        <v>33040.635000000002</v>
      </c>
      <c r="F21" s="9">
        <f>+D21*1.02</f>
        <v>33367.770000000004</v>
      </c>
      <c r="G21" s="9">
        <f>+D21*1.03</f>
        <v>33694.904999999999</v>
      </c>
      <c r="H21" s="10">
        <f>+D21*1.1</f>
        <v>35984.850000000006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1635.6750000000002</v>
      </c>
      <c r="E22" s="9">
        <f>+E21*0.05</f>
        <v>1652.0317500000001</v>
      </c>
      <c r="F22" s="9">
        <f>+F21*0.05</f>
        <v>1668.3885000000002</v>
      </c>
      <c r="G22" s="9">
        <f>+G21*0.05</f>
        <v>1684.7452499999999</v>
      </c>
      <c r="H22" s="10">
        <f>+H21*0.05</f>
        <v>1799.2425000000003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654.27</v>
      </c>
      <c r="E23" s="9">
        <f>+E21*0.02</f>
        <v>660.81270000000006</v>
      </c>
      <c r="F23" s="9">
        <f>+F21*0.02</f>
        <v>667.35540000000015</v>
      </c>
      <c r="G23" s="9">
        <f>+F21*0.02</f>
        <v>667.35540000000015</v>
      </c>
      <c r="H23" s="10">
        <f>+H21*0.02</f>
        <v>719.69700000000012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981.40499999999997</v>
      </c>
      <c r="E24" s="9">
        <f>+E21*0.03</f>
        <v>991.21905000000004</v>
      </c>
      <c r="F24" s="9">
        <f>+F21*0.03</f>
        <v>1001.0331000000001</v>
      </c>
      <c r="G24" s="9">
        <f>+F21*0.03</f>
        <v>1001.0331000000001</v>
      </c>
      <c r="H24" s="10">
        <f>+H21*0.03</f>
        <v>1079.5455000000002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35984.85</v>
      </c>
      <c r="E25" s="17">
        <f>SUM(E21:E24)</f>
        <v>36344.698500000006</v>
      </c>
      <c r="F25" s="17">
        <f>SUM(F21:F24)</f>
        <v>36704.547000000006</v>
      </c>
      <c r="G25" s="17">
        <f>SUM(G21:G24)</f>
        <v>37048.03875</v>
      </c>
      <c r="H25" s="18">
        <f>SUM(H21:H24)</f>
        <v>39583.335000000006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039EB-C766-4D2A-83E2-682B0AF56583}">
  <sheetPr>
    <pageSetUpPr fitToPage="1"/>
  </sheetPr>
  <dimension ref="A1:N34"/>
  <sheetViews>
    <sheetView workbookViewId="0">
      <selection activeCell="J3" sqref="J3:N3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38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67746</v>
      </c>
      <c r="E7" s="9">
        <f>+D7*1.01</f>
        <v>68423.460000000006</v>
      </c>
      <c r="F7" s="9">
        <f>+D7*1.02</f>
        <v>69100.92</v>
      </c>
      <c r="G7" s="9">
        <f>+D7*1.03</f>
        <v>69778.38</v>
      </c>
      <c r="H7" s="10">
        <f>+D7*1.1</f>
        <v>74520.600000000006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3387.3</v>
      </c>
      <c r="E8" s="9">
        <f>+E7*0.05</f>
        <v>3421.1730000000007</v>
      </c>
      <c r="F8" s="9">
        <f>+F7*0.05</f>
        <v>3455.0460000000003</v>
      </c>
      <c r="G8" s="9">
        <f>+G7*0.05</f>
        <v>3488.9190000000003</v>
      </c>
      <c r="H8" s="10">
        <f>+H7*0.05</f>
        <v>3726.0300000000007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1354.92</v>
      </c>
      <c r="E9" s="9">
        <f>+E7*0.02</f>
        <v>1368.4692000000002</v>
      </c>
      <c r="F9" s="9">
        <f>+F7*0.02</f>
        <v>1382.0183999999999</v>
      </c>
      <c r="G9" s="9">
        <f>+F7*0.02</f>
        <v>1382.0183999999999</v>
      </c>
      <c r="H9" s="10">
        <f>+H7*0.02</f>
        <v>1490.412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2032.3799999999999</v>
      </c>
      <c r="E10" s="9">
        <f>+E7*0.03</f>
        <v>2052.7038000000002</v>
      </c>
      <c r="F10" s="9">
        <f>+F7*0.03</f>
        <v>2073.0275999999999</v>
      </c>
      <c r="G10" s="9">
        <f>+F7*0.03</f>
        <v>2073.0275999999999</v>
      </c>
      <c r="H10" s="10">
        <f>+H7*0.03</f>
        <v>2235.6179999999999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74520.600000000006</v>
      </c>
      <c r="E11" s="17">
        <f>SUM(E7:E10)</f>
        <v>75265.806000000011</v>
      </c>
      <c r="F11" s="17">
        <f>SUM(F7:F10)</f>
        <v>76011.012000000002</v>
      </c>
      <c r="G11" s="17">
        <f>SUM(G7:G10)</f>
        <v>76722.345000000001</v>
      </c>
      <c r="H11" s="18">
        <f>SUM(H7:H10)</f>
        <v>81972.66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50809.5</v>
      </c>
      <c r="E14" s="9">
        <f>+D14*1.01</f>
        <v>51317.595000000001</v>
      </c>
      <c r="F14" s="9">
        <f>+D14*1.02</f>
        <v>51825.69</v>
      </c>
      <c r="G14" s="9">
        <f>+D14*1.03</f>
        <v>52333.785000000003</v>
      </c>
      <c r="H14" s="10">
        <f>+D14*1.1</f>
        <v>55890.450000000004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2540.4750000000004</v>
      </c>
      <c r="E15" s="9">
        <f>+E14*0.05</f>
        <v>2565.8797500000001</v>
      </c>
      <c r="F15" s="9">
        <f>+F14*0.05</f>
        <v>2591.2845000000002</v>
      </c>
      <c r="G15" s="9">
        <f>+G14*0.05</f>
        <v>2616.6892500000004</v>
      </c>
      <c r="H15" s="10">
        <f>+H14*0.05</f>
        <v>2794.5225000000005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1016.19</v>
      </c>
      <c r="E16" s="9">
        <f>+E14*0.02</f>
        <v>1026.3519000000001</v>
      </c>
      <c r="F16" s="9">
        <f>+F14*0.02</f>
        <v>1036.5138000000002</v>
      </c>
      <c r="G16" s="9">
        <f>+F14*0.02</f>
        <v>1036.5138000000002</v>
      </c>
      <c r="H16" s="10">
        <f>+H14*0.02</f>
        <v>1117.8090000000002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1524.2849999999999</v>
      </c>
      <c r="E17" s="9">
        <f>+E14*0.03</f>
        <v>1539.5278499999999</v>
      </c>
      <c r="F17" s="9">
        <f>+F14*0.03</f>
        <v>1554.7707</v>
      </c>
      <c r="G17" s="9">
        <f>+F14*0.03</f>
        <v>1554.7707</v>
      </c>
      <c r="H17" s="10">
        <f>+H14*0.03</f>
        <v>1676.7135000000001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55890.45</v>
      </c>
      <c r="E18" s="17">
        <f>SUM(E14:E17)</f>
        <v>56449.354500000001</v>
      </c>
      <c r="F18" s="17">
        <f>SUM(F14:F17)</f>
        <v>57008.259000000005</v>
      </c>
      <c r="G18" s="17">
        <f>SUM(G14:G17)</f>
        <v>57541.758750000008</v>
      </c>
      <c r="H18" s="18">
        <f>SUM(H14:H17)</f>
        <v>61479.495000000003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33873</v>
      </c>
      <c r="E21" s="9">
        <f>+D21*1.01</f>
        <v>34211.730000000003</v>
      </c>
      <c r="F21" s="9">
        <f>+D21*1.02</f>
        <v>34550.46</v>
      </c>
      <c r="G21" s="9">
        <f>+D21*1.03</f>
        <v>34889.19</v>
      </c>
      <c r="H21" s="10">
        <f>+D21*1.1</f>
        <v>37260.300000000003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1693.65</v>
      </c>
      <c r="E22" s="9">
        <f>+E21*0.05</f>
        <v>1710.5865000000003</v>
      </c>
      <c r="F22" s="9">
        <f>+F21*0.05</f>
        <v>1727.5230000000001</v>
      </c>
      <c r="G22" s="9">
        <f>+G21*0.05</f>
        <v>1744.4595000000002</v>
      </c>
      <c r="H22" s="10">
        <f>+H21*0.05</f>
        <v>1863.0150000000003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677.46</v>
      </c>
      <c r="E23" s="9">
        <f>+E21*0.02</f>
        <v>684.23460000000011</v>
      </c>
      <c r="F23" s="9">
        <f>+F21*0.02</f>
        <v>691.00919999999996</v>
      </c>
      <c r="G23" s="9">
        <f>+F21*0.02</f>
        <v>691.00919999999996</v>
      </c>
      <c r="H23" s="10">
        <f>+H21*0.02</f>
        <v>745.20600000000002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1016.1899999999999</v>
      </c>
      <c r="E24" s="9">
        <f>+E21*0.03</f>
        <v>1026.3519000000001</v>
      </c>
      <c r="F24" s="9">
        <f>+F21*0.03</f>
        <v>1036.5137999999999</v>
      </c>
      <c r="G24" s="9">
        <f>+F21*0.03</f>
        <v>1036.5137999999999</v>
      </c>
      <c r="H24" s="10">
        <f>+H21*0.03</f>
        <v>1117.809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37260.300000000003</v>
      </c>
      <c r="E25" s="17">
        <f>SUM(E21:E24)</f>
        <v>37632.903000000006</v>
      </c>
      <c r="F25" s="17">
        <f>SUM(F21:F24)</f>
        <v>38005.506000000001</v>
      </c>
      <c r="G25" s="17">
        <f>SUM(G21:G24)</f>
        <v>38361.172500000001</v>
      </c>
      <c r="H25" s="18">
        <f>SUM(H21:H24)</f>
        <v>40986.33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13CC6-53CA-47F2-A00D-C9C7FE9742F7}">
  <sheetPr>
    <pageSetUpPr fitToPage="1"/>
  </sheetPr>
  <dimension ref="A1:N34"/>
  <sheetViews>
    <sheetView workbookViewId="0">
      <selection activeCell="D7" sqref="D7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39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69500</v>
      </c>
      <c r="E7" s="9">
        <f>+D7*1.01</f>
        <v>70195</v>
      </c>
      <c r="F7" s="9">
        <f>+D7*1.02</f>
        <v>70890</v>
      </c>
      <c r="G7" s="9">
        <f>+D7*1.03</f>
        <v>71585</v>
      </c>
      <c r="H7" s="10">
        <f>+D7*1.1</f>
        <v>76450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3475</v>
      </c>
      <c r="E8" s="9">
        <f>+E7*0.05</f>
        <v>3509.75</v>
      </c>
      <c r="F8" s="9">
        <f>+F7*0.05</f>
        <v>3544.5</v>
      </c>
      <c r="G8" s="9">
        <f>+G7*0.05</f>
        <v>3579.25</v>
      </c>
      <c r="H8" s="10">
        <f>+H7*0.05</f>
        <v>3822.5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1390</v>
      </c>
      <c r="E9" s="9">
        <f>+E7*0.02</f>
        <v>1403.9</v>
      </c>
      <c r="F9" s="9">
        <f>+F7*0.02</f>
        <v>1417.8</v>
      </c>
      <c r="G9" s="9">
        <f>+F7*0.02</f>
        <v>1417.8</v>
      </c>
      <c r="H9" s="10">
        <f>+H7*0.02</f>
        <v>1529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2085</v>
      </c>
      <c r="E10" s="9">
        <f>+E7*0.03</f>
        <v>2105.85</v>
      </c>
      <c r="F10" s="9">
        <f>+F7*0.03</f>
        <v>2126.6999999999998</v>
      </c>
      <c r="G10" s="9">
        <f>+F7*0.03</f>
        <v>2126.6999999999998</v>
      </c>
      <c r="H10" s="10">
        <f>+H7*0.03</f>
        <v>2293.5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76450</v>
      </c>
      <c r="E11" s="17">
        <f>SUM(E7:E10)</f>
        <v>77214.5</v>
      </c>
      <c r="F11" s="17">
        <f>SUM(F7:F10)</f>
        <v>77979</v>
      </c>
      <c r="G11" s="17">
        <f>SUM(G7:G10)</f>
        <v>78708.75</v>
      </c>
      <c r="H11" s="18">
        <f>SUM(H7:H10)</f>
        <v>84095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52125</v>
      </c>
      <c r="E14" s="9">
        <f>+D14*1.01</f>
        <v>52646.25</v>
      </c>
      <c r="F14" s="9">
        <f>+D14*1.02</f>
        <v>53167.5</v>
      </c>
      <c r="G14" s="9">
        <f>+D14*1.03</f>
        <v>53688.75</v>
      </c>
      <c r="H14" s="10">
        <f>+D14*1.1</f>
        <v>57337.500000000007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2606.25</v>
      </c>
      <c r="E15" s="9">
        <f>+E14*0.05</f>
        <v>2632.3125</v>
      </c>
      <c r="F15" s="9">
        <f>+F14*0.05</f>
        <v>2658.375</v>
      </c>
      <c r="G15" s="9">
        <f>+G14*0.05</f>
        <v>2684.4375</v>
      </c>
      <c r="H15" s="10">
        <f>+H14*0.05</f>
        <v>2866.8750000000005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1042.5</v>
      </c>
      <c r="E16" s="9">
        <f>+E14*0.02</f>
        <v>1052.925</v>
      </c>
      <c r="F16" s="9">
        <f>+F14*0.02</f>
        <v>1063.3499999999999</v>
      </c>
      <c r="G16" s="9">
        <f>+F14*0.02</f>
        <v>1063.3499999999999</v>
      </c>
      <c r="H16" s="10">
        <f>+H14*0.02</f>
        <v>1146.7500000000002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1563.75</v>
      </c>
      <c r="E17" s="9">
        <f>+E14*0.03</f>
        <v>1579.3875</v>
      </c>
      <c r="F17" s="9">
        <f>+F14*0.03</f>
        <v>1595.0249999999999</v>
      </c>
      <c r="G17" s="9">
        <f>+F14*0.03</f>
        <v>1595.0249999999999</v>
      </c>
      <c r="H17" s="10">
        <f>+H14*0.03</f>
        <v>1720.1250000000002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57337.5</v>
      </c>
      <c r="E18" s="17">
        <f>SUM(E14:E17)</f>
        <v>57910.875</v>
      </c>
      <c r="F18" s="17">
        <f>SUM(F14:F17)</f>
        <v>58484.25</v>
      </c>
      <c r="G18" s="17">
        <f>SUM(G14:G17)</f>
        <v>59031.5625</v>
      </c>
      <c r="H18" s="18">
        <f>SUM(H14:H17)</f>
        <v>63071.250000000007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34750</v>
      </c>
      <c r="E21" s="9">
        <f>+D21*1.01</f>
        <v>35097.5</v>
      </c>
      <c r="F21" s="9">
        <f>+D21*1.02</f>
        <v>35445</v>
      </c>
      <c r="G21" s="9">
        <f>+D21*1.03</f>
        <v>35792.5</v>
      </c>
      <c r="H21" s="10">
        <f>+D21*1.1</f>
        <v>38225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1737.5</v>
      </c>
      <c r="E22" s="9">
        <f>+E21*0.05</f>
        <v>1754.875</v>
      </c>
      <c r="F22" s="9">
        <f>+F21*0.05</f>
        <v>1772.25</v>
      </c>
      <c r="G22" s="9">
        <f>+G21*0.05</f>
        <v>1789.625</v>
      </c>
      <c r="H22" s="10">
        <f>+H21*0.05</f>
        <v>1911.25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695</v>
      </c>
      <c r="E23" s="9">
        <f>+E21*0.02</f>
        <v>701.95</v>
      </c>
      <c r="F23" s="9">
        <f>+F21*0.02</f>
        <v>708.9</v>
      </c>
      <c r="G23" s="9">
        <f>+F21*0.02</f>
        <v>708.9</v>
      </c>
      <c r="H23" s="10">
        <f>+H21*0.02</f>
        <v>764.5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1042.5</v>
      </c>
      <c r="E24" s="9">
        <f>+E21*0.03</f>
        <v>1052.925</v>
      </c>
      <c r="F24" s="9">
        <f>+F21*0.03</f>
        <v>1063.3499999999999</v>
      </c>
      <c r="G24" s="9">
        <f>+F21*0.03</f>
        <v>1063.3499999999999</v>
      </c>
      <c r="H24" s="10">
        <f>+H21*0.03</f>
        <v>1146.75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38225</v>
      </c>
      <c r="E25" s="17">
        <f>SUM(E21:E24)</f>
        <v>38607.25</v>
      </c>
      <c r="F25" s="17">
        <f>SUM(F21:F24)</f>
        <v>38989.5</v>
      </c>
      <c r="G25" s="17">
        <f>SUM(G21:G24)</f>
        <v>39354.375</v>
      </c>
      <c r="H25" s="18">
        <f>SUM(H21:H24)</f>
        <v>42047.5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22C6C-7A1E-4FDF-B1AB-10C250F6FB9D}">
  <sheetPr>
    <pageSetUpPr fitToPage="1"/>
  </sheetPr>
  <dimension ref="A1:N34"/>
  <sheetViews>
    <sheetView workbookViewId="0">
      <selection activeCell="D8" sqref="D8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40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80342</v>
      </c>
      <c r="E7" s="9">
        <f>+D7*1.01</f>
        <v>81145.42</v>
      </c>
      <c r="F7" s="9">
        <f>+D7*1.02</f>
        <v>81948.84</v>
      </c>
      <c r="G7" s="9">
        <f>+D7*1.03</f>
        <v>82752.260000000009</v>
      </c>
      <c r="H7" s="10">
        <f>+D7*1.1</f>
        <v>88376.200000000012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4017.1000000000004</v>
      </c>
      <c r="E8" s="9">
        <f>+E7*0.05</f>
        <v>4057.2710000000002</v>
      </c>
      <c r="F8" s="9">
        <f>+F7*0.05</f>
        <v>4097.442</v>
      </c>
      <c r="G8" s="9">
        <f>+G7*0.05</f>
        <v>4137.6130000000003</v>
      </c>
      <c r="H8" s="10">
        <f>+H7*0.05</f>
        <v>4418.8100000000004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1606.8400000000001</v>
      </c>
      <c r="E9" s="9">
        <f>+E7*0.02</f>
        <v>1622.9084</v>
      </c>
      <c r="F9" s="9">
        <f>+F7*0.02</f>
        <v>1638.9767999999999</v>
      </c>
      <c r="G9" s="9">
        <f>+F7*0.02</f>
        <v>1638.9767999999999</v>
      </c>
      <c r="H9" s="10">
        <f>+H7*0.02</f>
        <v>1767.5240000000003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2410.2599999999998</v>
      </c>
      <c r="E10" s="9">
        <f>+E7*0.03</f>
        <v>2434.3625999999999</v>
      </c>
      <c r="F10" s="9">
        <f>+F7*0.03</f>
        <v>2458.4651999999996</v>
      </c>
      <c r="G10" s="9">
        <f>+F7*0.03</f>
        <v>2458.4651999999996</v>
      </c>
      <c r="H10" s="10">
        <f>+H7*0.03</f>
        <v>2651.2860000000001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88376.2</v>
      </c>
      <c r="E11" s="17">
        <f>SUM(E7:E10)</f>
        <v>89259.961999999985</v>
      </c>
      <c r="F11" s="17">
        <f>SUM(F7:F10)</f>
        <v>90143.724000000002</v>
      </c>
      <c r="G11" s="17">
        <f>SUM(G7:G10)</f>
        <v>90987.315000000017</v>
      </c>
      <c r="H11" s="18">
        <f>SUM(H7:H10)</f>
        <v>97213.82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60256.5</v>
      </c>
      <c r="E14" s="9">
        <f>+D14*1.01</f>
        <v>60859.065000000002</v>
      </c>
      <c r="F14" s="9">
        <f>+D14*1.02</f>
        <v>61461.630000000005</v>
      </c>
      <c r="G14" s="9">
        <f>+D14*1.03</f>
        <v>62064.195</v>
      </c>
      <c r="H14" s="10">
        <f>+D14*1.1</f>
        <v>66282.150000000009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3012.8250000000003</v>
      </c>
      <c r="E15" s="9">
        <f>+E14*0.05</f>
        <v>3042.9532500000005</v>
      </c>
      <c r="F15" s="9">
        <f>+F14*0.05</f>
        <v>3073.0815000000002</v>
      </c>
      <c r="G15" s="9">
        <f>+G14*0.05</f>
        <v>3103.20975</v>
      </c>
      <c r="H15" s="10">
        <f>+H14*0.05</f>
        <v>3314.1075000000005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1205.1300000000001</v>
      </c>
      <c r="E16" s="9">
        <f>+E14*0.02</f>
        <v>1217.1813</v>
      </c>
      <c r="F16" s="9">
        <f>+F14*0.02</f>
        <v>1229.2326</v>
      </c>
      <c r="G16" s="9">
        <f>+F14*0.02</f>
        <v>1229.2326</v>
      </c>
      <c r="H16" s="10">
        <f>+H14*0.02</f>
        <v>1325.6430000000003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1807.6949999999999</v>
      </c>
      <c r="E17" s="9">
        <f>+E14*0.03</f>
        <v>1825.7719500000001</v>
      </c>
      <c r="F17" s="9">
        <f>+F14*0.03</f>
        <v>1843.8489</v>
      </c>
      <c r="G17" s="9">
        <f>+F14*0.03</f>
        <v>1843.8489</v>
      </c>
      <c r="H17" s="10">
        <f>+H14*0.03</f>
        <v>1988.4645000000003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66282.149999999994</v>
      </c>
      <c r="E18" s="17">
        <f>SUM(E14:E17)</f>
        <v>66944.9715</v>
      </c>
      <c r="F18" s="17">
        <f>SUM(F14:F17)</f>
        <v>67607.793000000005</v>
      </c>
      <c r="G18" s="17">
        <f>SUM(G14:G17)</f>
        <v>68240.486250000002</v>
      </c>
      <c r="H18" s="18">
        <f>SUM(H14:H17)</f>
        <v>72910.365000000005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40171</v>
      </c>
      <c r="E21" s="9">
        <f>+D21*1.01</f>
        <v>40572.71</v>
      </c>
      <c r="F21" s="9">
        <f>+D21*1.02</f>
        <v>40974.42</v>
      </c>
      <c r="G21" s="9">
        <f>+D21*1.03</f>
        <v>41376.130000000005</v>
      </c>
      <c r="H21" s="10">
        <f>+D21*1.1</f>
        <v>44188.100000000006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2008.5500000000002</v>
      </c>
      <c r="E22" s="9">
        <f>+E21*0.05</f>
        <v>2028.6355000000001</v>
      </c>
      <c r="F22" s="9">
        <f>+F21*0.05</f>
        <v>2048.721</v>
      </c>
      <c r="G22" s="9">
        <f>+G21*0.05</f>
        <v>2068.8065000000001</v>
      </c>
      <c r="H22" s="10">
        <f>+H21*0.05</f>
        <v>2209.4050000000002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803.42000000000007</v>
      </c>
      <c r="E23" s="9">
        <f>+E21*0.02</f>
        <v>811.45420000000001</v>
      </c>
      <c r="F23" s="9">
        <f>+F21*0.02</f>
        <v>819.48839999999996</v>
      </c>
      <c r="G23" s="9">
        <f>+F21*0.02</f>
        <v>819.48839999999996</v>
      </c>
      <c r="H23" s="10">
        <f>+H21*0.02</f>
        <v>883.76200000000017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1205.1299999999999</v>
      </c>
      <c r="E24" s="9">
        <f>+E21*0.03</f>
        <v>1217.1813</v>
      </c>
      <c r="F24" s="9">
        <f>+F21*0.03</f>
        <v>1229.2325999999998</v>
      </c>
      <c r="G24" s="9">
        <f>+F21*0.03</f>
        <v>1229.2325999999998</v>
      </c>
      <c r="H24" s="10">
        <f>+H21*0.03</f>
        <v>1325.643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44188.1</v>
      </c>
      <c r="E25" s="17">
        <f>SUM(E21:E24)</f>
        <v>44629.980999999992</v>
      </c>
      <c r="F25" s="17">
        <f>SUM(F21:F24)</f>
        <v>45071.862000000001</v>
      </c>
      <c r="G25" s="17">
        <f>SUM(G21:G24)</f>
        <v>45493.657500000008</v>
      </c>
      <c r="H25" s="18">
        <f>SUM(H21:H24)</f>
        <v>48606.91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66AF3-6409-45FF-9FB6-A3AFCECDE676}">
  <sheetPr>
    <pageSetUpPr fitToPage="1"/>
  </sheetPr>
  <dimension ref="A1:N34"/>
  <sheetViews>
    <sheetView workbookViewId="0">
      <selection activeCell="L4" sqref="L4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42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84512</v>
      </c>
      <c r="E7" s="9">
        <f>+D7*1.01</f>
        <v>85357.119999999995</v>
      </c>
      <c r="F7" s="9">
        <f>+D7*1.02</f>
        <v>86202.240000000005</v>
      </c>
      <c r="G7" s="9">
        <f>+D7*1.03</f>
        <v>87047.360000000001</v>
      </c>
      <c r="H7" s="10">
        <f>+D7*1.1</f>
        <v>92963.200000000012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4225.6000000000004</v>
      </c>
      <c r="E8" s="9">
        <f>+E7*0.05</f>
        <v>4267.8559999999998</v>
      </c>
      <c r="F8" s="9">
        <f>+F7*0.05</f>
        <v>4310.1120000000001</v>
      </c>
      <c r="G8" s="9">
        <f>+G7*0.05</f>
        <v>4352.3680000000004</v>
      </c>
      <c r="H8" s="10">
        <f>+H7*0.05</f>
        <v>4648.1600000000008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1690.24</v>
      </c>
      <c r="E9" s="9">
        <f>+E7*0.02</f>
        <v>1707.1424</v>
      </c>
      <c r="F9" s="9">
        <f>+F7*0.02</f>
        <v>1724.0448000000001</v>
      </c>
      <c r="G9" s="9">
        <f>+F7*0.02</f>
        <v>1724.0448000000001</v>
      </c>
      <c r="H9" s="10">
        <f>+H7*0.02</f>
        <v>1859.2640000000004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2535.36</v>
      </c>
      <c r="E10" s="9">
        <f>+E7*0.03</f>
        <v>2560.7135999999996</v>
      </c>
      <c r="F10" s="9">
        <f>+F7*0.03</f>
        <v>2586.0672</v>
      </c>
      <c r="G10" s="9">
        <f>+F7*0.03</f>
        <v>2586.0672</v>
      </c>
      <c r="H10" s="10">
        <f>+H7*0.03</f>
        <v>2788.8960000000002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92963.200000000012</v>
      </c>
      <c r="E11" s="17">
        <f>SUM(E7:E10)</f>
        <v>93892.831999999995</v>
      </c>
      <c r="F11" s="17">
        <f>SUM(F7:F10)</f>
        <v>94822.464000000007</v>
      </c>
      <c r="G11" s="17">
        <f>SUM(G7:G10)</f>
        <v>95709.840000000011</v>
      </c>
      <c r="H11" s="18">
        <f>SUM(H7:H10)</f>
        <v>102259.52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63384</v>
      </c>
      <c r="E14" s="9">
        <f>+D14*1.01</f>
        <v>64017.840000000004</v>
      </c>
      <c r="F14" s="9">
        <f>+D14*1.02</f>
        <v>64651.68</v>
      </c>
      <c r="G14" s="9">
        <f>+D14*1.03</f>
        <v>65285.520000000004</v>
      </c>
      <c r="H14" s="10">
        <f>+D14*1.1</f>
        <v>69722.400000000009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3169.2000000000003</v>
      </c>
      <c r="E15" s="9">
        <f>+E14*0.05</f>
        <v>3200.8920000000003</v>
      </c>
      <c r="F15" s="9">
        <f>+F14*0.05</f>
        <v>3232.5840000000003</v>
      </c>
      <c r="G15" s="9">
        <f>+G14*0.05</f>
        <v>3264.2760000000003</v>
      </c>
      <c r="H15" s="10">
        <f>+H14*0.05</f>
        <v>3486.1200000000008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1267.68</v>
      </c>
      <c r="E16" s="9">
        <f>+E14*0.02</f>
        <v>1280.3568</v>
      </c>
      <c r="F16" s="9">
        <f>+F14*0.02</f>
        <v>1293.0336</v>
      </c>
      <c r="G16" s="9">
        <f>+F14*0.02</f>
        <v>1293.0336</v>
      </c>
      <c r="H16" s="10">
        <f>+H14*0.02</f>
        <v>1394.4480000000001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1901.52</v>
      </c>
      <c r="E17" s="9">
        <f>+E14*0.03</f>
        <v>1920.5352</v>
      </c>
      <c r="F17" s="9">
        <f>+F14*0.03</f>
        <v>1939.5503999999999</v>
      </c>
      <c r="G17" s="9">
        <f>+F14*0.03</f>
        <v>1939.5503999999999</v>
      </c>
      <c r="H17" s="10">
        <f>+H14*0.03</f>
        <v>2091.672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69722.399999999994</v>
      </c>
      <c r="E18" s="17">
        <f>SUM(E14:E17)</f>
        <v>70419.623999999996</v>
      </c>
      <c r="F18" s="17">
        <f>SUM(F14:F17)</f>
        <v>71116.847999999984</v>
      </c>
      <c r="G18" s="17">
        <f>SUM(G14:G17)</f>
        <v>71782.37999999999</v>
      </c>
      <c r="H18" s="18">
        <f>SUM(H14:H17)</f>
        <v>76694.640000000014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42256</v>
      </c>
      <c r="E21" s="9">
        <f>+D21*1.01</f>
        <v>42678.559999999998</v>
      </c>
      <c r="F21" s="9">
        <f>+D21*1.02</f>
        <v>43101.120000000003</v>
      </c>
      <c r="G21" s="9">
        <f>+D21*1.03</f>
        <v>43523.68</v>
      </c>
      <c r="H21" s="10">
        <f>+D21*1.1</f>
        <v>46481.600000000006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2112.8000000000002</v>
      </c>
      <c r="E22" s="9">
        <f>+E21*0.05</f>
        <v>2133.9279999999999</v>
      </c>
      <c r="F22" s="9">
        <f>+F21*0.05</f>
        <v>2155.056</v>
      </c>
      <c r="G22" s="9">
        <f>+G21*0.05</f>
        <v>2176.1840000000002</v>
      </c>
      <c r="H22" s="10">
        <f>+H21*0.05</f>
        <v>2324.0800000000004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845.12</v>
      </c>
      <c r="E23" s="9">
        <f>+E21*0.02</f>
        <v>853.57119999999998</v>
      </c>
      <c r="F23" s="9">
        <f>+F21*0.02</f>
        <v>862.02240000000006</v>
      </c>
      <c r="G23" s="9">
        <f>+F21*0.02</f>
        <v>862.02240000000006</v>
      </c>
      <c r="H23" s="10">
        <f>+H21*0.02</f>
        <v>929.63200000000018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1267.68</v>
      </c>
      <c r="E24" s="9">
        <f>+E21*0.03</f>
        <v>1280.3567999999998</v>
      </c>
      <c r="F24" s="9">
        <f>+F21*0.03</f>
        <v>1293.0336</v>
      </c>
      <c r="G24" s="9">
        <f>+F21*0.03</f>
        <v>1293.0336</v>
      </c>
      <c r="H24" s="10">
        <f>+H21*0.03</f>
        <v>1394.4480000000001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46481.600000000006</v>
      </c>
      <c r="E25" s="17">
        <f>SUM(E21:E24)</f>
        <v>46946.415999999997</v>
      </c>
      <c r="F25" s="17">
        <f>SUM(F21:F24)</f>
        <v>47411.232000000004</v>
      </c>
      <c r="G25" s="17">
        <f>SUM(G21:G24)</f>
        <v>47854.920000000006</v>
      </c>
      <c r="H25" s="18">
        <f>SUM(H21:H24)</f>
        <v>51129.760000000002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14801-EB42-44CB-8CCB-F9E9DDA18863}">
  <sheetPr>
    <pageSetUpPr fitToPage="1"/>
  </sheetPr>
  <dimension ref="A1:N34"/>
  <sheetViews>
    <sheetView workbookViewId="0">
      <selection sqref="A1:XFD1048576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41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87987</v>
      </c>
      <c r="E7" s="9">
        <f>+D7*1.01</f>
        <v>88866.87</v>
      </c>
      <c r="F7" s="9">
        <f>+D7*1.02</f>
        <v>89746.74</v>
      </c>
      <c r="G7" s="9">
        <f>+D7*1.03</f>
        <v>90626.61</v>
      </c>
      <c r="H7" s="10">
        <f>+D7*1.1</f>
        <v>96785.700000000012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4399.3500000000004</v>
      </c>
      <c r="E8" s="9">
        <f>+E7*0.05</f>
        <v>4443.3434999999999</v>
      </c>
      <c r="F8" s="9">
        <f>+F7*0.05</f>
        <v>4487.3370000000004</v>
      </c>
      <c r="G8" s="9">
        <f>+G7*0.05</f>
        <v>4531.3305</v>
      </c>
      <c r="H8" s="10">
        <f>+H7*0.05</f>
        <v>4839.2850000000008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1759.74</v>
      </c>
      <c r="E9" s="9">
        <f>+E7*0.02</f>
        <v>1777.3373999999999</v>
      </c>
      <c r="F9" s="9">
        <f>+F7*0.02</f>
        <v>1794.9348000000002</v>
      </c>
      <c r="G9" s="9">
        <f>+F7*0.02</f>
        <v>1794.9348000000002</v>
      </c>
      <c r="H9" s="10">
        <f>+H7*0.02</f>
        <v>1935.7140000000002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2639.61</v>
      </c>
      <c r="E10" s="9">
        <f>+E7*0.03</f>
        <v>2666.0060999999996</v>
      </c>
      <c r="F10" s="9">
        <f>+F7*0.03</f>
        <v>2692.4022</v>
      </c>
      <c r="G10" s="9">
        <f>+F7*0.03</f>
        <v>2692.4022</v>
      </c>
      <c r="H10" s="10">
        <f>+H7*0.03</f>
        <v>2903.5710000000004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96785.700000000012</v>
      </c>
      <c r="E11" s="17">
        <f>SUM(E7:E10)</f>
        <v>97753.557000000001</v>
      </c>
      <c r="F11" s="17">
        <f>SUM(F7:F10)</f>
        <v>98721.414000000004</v>
      </c>
      <c r="G11" s="17">
        <f>SUM(G7:G10)</f>
        <v>99645.277499999997</v>
      </c>
      <c r="H11" s="18">
        <f>SUM(H7:H10)</f>
        <v>106464.27000000002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65990.25</v>
      </c>
      <c r="E14" s="9">
        <f>+D14*1.01</f>
        <v>66650.152499999997</v>
      </c>
      <c r="F14" s="9">
        <f>+D14*1.02</f>
        <v>67310.055000000008</v>
      </c>
      <c r="G14" s="9">
        <f>+D14*1.03</f>
        <v>67969.957500000004</v>
      </c>
      <c r="H14" s="10">
        <f>+D14*1.1</f>
        <v>72589.275000000009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3299.5125000000003</v>
      </c>
      <c r="E15" s="9">
        <f>+E14*0.05</f>
        <v>3332.5076250000002</v>
      </c>
      <c r="F15" s="9">
        <f>+F14*0.05</f>
        <v>3365.5027500000006</v>
      </c>
      <c r="G15" s="9">
        <f>+G14*0.05</f>
        <v>3398.4978750000005</v>
      </c>
      <c r="H15" s="10">
        <f>+H14*0.05</f>
        <v>3629.4637500000008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1319.8050000000001</v>
      </c>
      <c r="E16" s="9">
        <f>+E14*0.02</f>
        <v>1333.00305</v>
      </c>
      <c r="F16" s="9">
        <f>+F14*0.02</f>
        <v>1346.2011000000002</v>
      </c>
      <c r="G16" s="9">
        <f>+F14*0.02</f>
        <v>1346.2011000000002</v>
      </c>
      <c r="H16" s="10">
        <f>+H14*0.02</f>
        <v>1451.7855000000002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1979.7075</v>
      </c>
      <c r="E17" s="9">
        <f>+E14*0.03</f>
        <v>1999.5045749999999</v>
      </c>
      <c r="F17" s="9">
        <f>+F14*0.03</f>
        <v>2019.3016500000001</v>
      </c>
      <c r="G17" s="9">
        <f>+F14*0.03</f>
        <v>2019.3016500000001</v>
      </c>
      <c r="H17" s="10">
        <f>+H14*0.03</f>
        <v>2177.6782500000004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72589.274999999994</v>
      </c>
      <c r="E18" s="17">
        <f>SUM(E14:E17)</f>
        <v>73315.167749999993</v>
      </c>
      <c r="F18" s="17">
        <f>SUM(F14:F17)</f>
        <v>74041.060500000007</v>
      </c>
      <c r="G18" s="17">
        <f>SUM(G14:G17)</f>
        <v>74733.958125000005</v>
      </c>
      <c r="H18" s="18">
        <f>SUM(H14:H17)</f>
        <v>79848.202499999999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43993.5</v>
      </c>
      <c r="E21" s="9">
        <f>+D21*1.01</f>
        <v>44433.434999999998</v>
      </c>
      <c r="F21" s="9">
        <f>+D21*1.02</f>
        <v>44873.37</v>
      </c>
      <c r="G21" s="9">
        <f>+D21*1.03</f>
        <v>45313.305</v>
      </c>
      <c r="H21" s="10">
        <f>+D21*1.1</f>
        <v>48392.850000000006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2199.6750000000002</v>
      </c>
      <c r="E22" s="9">
        <f>+E21*0.05</f>
        <v>2221.67175</v>
      </c>
      <c r="F22" s="9">
        <f>+F21*0.05</f>
        <v>2243.6685000000002</v>
      </c>
      <c r="G22" s="9">
        <f>+G21*0.05</f>
        <v>2265.66525</v>
      </c>
      <c r="H22" s="10">
        <f>+H21*0.05</f>
        <v>2419.6425000000004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879.87</v>
      </c>
      <c r="E23" s="9">
        <f>+E21*0.02</f>
        <v>888.66869999999994</v>
      </c>
      <c r="F23" s="9">
        <f>+F21*0.02</f>
        <v>897.46740000000011</v>
      </c>
      <c r="G23" s="9">
        <f>+F21*0.02</f>
        <v>897.46740000000011</v>
      </c>
      <c r="H23" s="10">
        <f>+H21*0.02</f>
        <v>967.85700000000008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1319.8050000000001</v>
      </c>
      <c r="E24" s="9">
        <f>+E21*0.03</f>
        <v>1333.0030499999998</v>
      </c>
      <c r="F24" s="9">
        <f>+F21*0.03</f>
        <v>1346.2011</v>
      </c>
      <c r="G24" s="9">
        <f>+F21*0.03</f>
        <v>1346.2011</v>
      </c>
      <c r="H24" s="10">
        <f>+H21*0.03</f>
        <v>1451.7855000000002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48392.850000000006</v>
      </c>
      <c r="E25" s="17">
        <f>SUM(E21:E24)</f>
        <v>48876.7785</v>
      </c>
      <c r="F25" s="17">
        <f>SUM(F21:F24)</f>
        <v>49360.707000000002</v>
      </c>
      <c r="G25" s="17">
        <f>SUM(G21:G24)</f>
        <v>49822.638749999998</v>
      </c>
      <c r="H25" s="18">
        <f>SUM(H21:H24)</f>
        <v>53232.135000000009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63B8F-C984-4E63-9615-F5EBBCFB1C74}">
  <sheetPr>
    <pageSetUpPr fitToPage="1"/>
  </sheetPr>
  <dimension ref="A1:N34"/>
  <sheetViews>
    <sheetView workbookViewId="0">
      <selection sqref="A1:XFD1048576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43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105500</v>
      </c>
      <c r="E7" s="9">
        <f>+D7*1.01</f>
        <v>106555</v>
      </c>
      <c r="F7" s="9">
        <f>+D7*1.02</f>
        <v>107610</v>
      </c>
      <c r="G7" s="9">
        <f>+D7*1.03</f>
        <v>108665</v>
      </c>
      <c r="H7" s="10">
        <f>+D7*1.1</f>
        <v>116050.00000000001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5275</v>
      </c>
      <c r="E8" s="9">
        <f>+E7*0.05</f>
        <v>5327.75</v>
      </c>
      <c r="F8" s="9">
        <f>+F7*0.05</f>
        <v>5380.5</v>
      </c>
      <c r="G8" s="9">
        <f>+G7*0.05</f>
        <v>5433.25</v>
      </c>
      <c r="H8" s="10">
        <f>+H7*0.05</f>
        <v>5802.5000000000009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2110</v>
      </c>
      <c r="E9" s="9">
        <f>+E7*0.02</f>
        <v>2131.1</v>
      </c>
      <c r="F9" s="9">
        <f>+F7*0.02</f>
        <v>2152.1999999999998</v>
      </c>
      <c r="G9" s="9">
        <f>+F7*0.02</f>
        <v>2152.1999999999998</v>
      </c>
      <c r="H9" s="10">
        <f>+H7*0.02</f>
        <v>2321.0000000000005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3165</v>
      </c>
      <c r="E10" s="9">
        <f>+E7*0.03</f>
        <v>3196.65</v>
      </c>
      <c r="F10" s="9">
        <f>+F7*0.03</f>
        <v>3228.2999999999997</v>
      </c>
      <c r="G10" s="9">
        <f>+F7*0.03</f>
        <v>3228.2999999999997</v>
      </c>
      <c r="H10" s="10">
        <f>+H7*0.03</f>
        <v>3481.5000000000005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116050</v>
      </c>
      <c r="E11" s="17">
        <f>SUM(E7:E10)</f>
        <v>117210.5</v>
      </c>
      <c r="F11" s="17">
        <f>SUM(F7:F10)</f>
        <v>118371</v>
      </c>
      <c r="G11" s="17">
        <f>SUM(G7:G10)</f>
        <v>119478.75</v>
      </c>
      <c r="H11" s="18">
        <f>SUM(H7:H10)</f>
        <v>127655.00000000001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79125</v>
      </c>
      <c r="E14" s="9">
        <f>+D14*1.01</f>
        <v>79916.25</v>
      </c>
      <c r="F14" s="9">
        <f>+D14*1.02</f>
        <v>80707.5</v>
      </c>
      <c r="G14" s="9">
        <f>+D14*1.03</f>
        <v>81498.75</v>
      </c>
      <c r="H14" s="10">
        <f>+D14*1.1</f>
        <v>87037.5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3956.25</v>
      </c>
      <c r="E15" s="9">
        <f>+E14*0.05</f>
        <v>3995.8125</v>
      </c>
      <c r="F15" s="9">
        <f>+F14*0.05</f>
        <v>4035.375</v>
      </c>
      <c r="G15" s="9">
        <f>+G14*0.05</f>
        <v>4074.9375</v>
      </c>
      <c r="H15" s="10">
        <f>+H14*0.05</f>
        <v>4351.875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1582.5</v>
      </c>
      <c r="E16" s="9">
        <f>+E14*0.02</f>
        <v>1598.325</v>
      </c>
      <c r="F16" s="9">
        <f>+F14*0.02</f>
        <v>1614.15</v>
      </c>
      <c r="G16" s="9">
        <f>+F14*0.02</f>
        <v>1614.15</v>
      </c>
      <c r="H16" s="10">
        <f>+H14*0.02</f>
        <v>1740.75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2373.75</v>
      </c>
      <c r="E17" s="9">
        <f>+E14*0.03</f>
        <v>2397.4874999999997</v>
      </c>
      <c r="F17" s="9">
        <f>+F14*0.03</f>
        <v>2421.2249999999999</v>
      </c>
      <c r="G17" s="9">
        <f>+F14*0.03</f>
        <v>2421.2249999999999</v>
      </c>
      <c r="H17" s="10">
        <f>+H14*0.03</f>
        <v>2611.125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87037.5</v>
      </c>
      <c r="E18" s="17">
        <f>SUM(E14:E17)</f>
        <v>87907.875</v>
      </c>
      <c r="F18" s="17">
        <f>SUM(F14:F17)</f>
        <v>88778.25</v>
      </c>
      <c r="G18" s="17">
        <f>SUM(G14:G17)</f>
        <v>89609.0625</v>
      </c>
      <c r="H18" s="18">
        <f>SUM(H14:H17)</f>
        <v>95741.25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52750</v>
      </c>
      <c r="E21" s="9">
        <f>+D21*1.01</f>
        <v>53277.5</v>
      </c>
      <c r="F21" s="9">
        <f>+D21*1.02</f>
        <v>53805</v>
      </c>
      <c r="G21" s="9">
        <f>+D21*1.03</f>
        <v>54332.5</v>
      </c>
      <c r="H21" s="10">
        <f>+D21*1.1</f>
        <v>58025.000000000007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2637.5</v>
      </c>
      <c r="E22" s="9">
        <f>+E21*0.05</f>
        <v>2663.875</v>
      </c>
      <c r="F22" s="9">
        <f>+F21*0.05</f>
        <v>2690.25</v>
      </c>
      <c r="G22" s="9">
        <f>+G21*0.05</f>
        <v>2716.625</v>
      </c>
      <c r="H22" s="10">
        <f>+H21*0.05</f>
        <v>2901.2500000000005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1055</v>
      </c>
      <c r="E23" s="9">
        <f>+E21*0.02</f>
        <v>1065.55</v>
      </c>
      <c r="F23" s="9">
        <f>+F21*0.02</f>
        <v>1076.0999999999999</v>
      </c>
      <c r="G23" s="9">
        <f>+F21*0.02</f>
        <v>1076.0999999999999</v>
      </c>
      <c r="H23" s="10">
        <f>+H21*0.02</f>
        <v>1160.5000000000002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1582.5</v>
      </c>
      <c r="E24" s="9">
        <f>+E21*0.03</f>
        <v>1598.325</v>
      </c>
      <c r="F24" s="9">
        <f>+F21*0.03</f>
        <v>1614.1499999999999</v>
      </c>
      <c r="G24" s="9">
        <f>+F21*0.03</f>
        <v>1614.1499999999999</v>
      </c>
      <c r="H24" s="10">
        <f>+H21*0.03</f>
        <v>1740.7500000000002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58025</v>
      </c>
      <c r="E25" s="17">
        <f>SUM(E21:E24)</f>
        <v>58605.25</v>
      </c>
      <c r="F25" s="17">
        <f>SUM(F21:F24)</f>
        <v>59185.5</v>
      </c>
      <c r="G25" s="17">
        <f>SUM(G21:G24)</f>
        <v>59739.375</v>
      </c>
      <c r="H25" s="18">
        <f>SUM(H21:H24)</f>
        <v>63827.500000000007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6656E-F271-49BA-9DB7-9F57553752B0}">
  <sheetPr>
    <pageSetUpPr fitToPage="1"/>
  </sheetPr>
  <dimension ref="A1:N34"/>
  <sheetViews>
    <sheetView workbookViewId="0">
      <selection activeCell="D8" sqref="D8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44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112500</v>
      </c>
      <c r="E7" s="9">
        <f>+D7*1.01</f>
        <v>113625</v>
      </c>
      <c r="F7" s="9">
        <f>+D7*1.02</f>
        <v>114750</v>
      </c>
      <c r="G7" s="9">
        <f>+D7*1.03</f>
        <v>115875</v>
      </c>
      <c r="H7" s="10">
        <f>+D7*1.1</f>
        <v>123750.00000000001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5625</v>
      </c>
      <c r="E8" s="9">
        <f>+E7*0.05</f>
        <v>5681.25</v>
      </c>
      <c r="F8" s="9">
        <f>+F7*0.05</f>
        <v>5737.5</v>
      </c>
      <c r="G8" s="9">
        <f>+G7*0.05</f>
        <v>5793.75</v>
      </c>
      <c r="H8" s="10">
        <f>+H7*0.05</f>
        <v>6187.5000000000009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2250</v>
      </c>
      <c r="E9" s="9">
        <f>+E7*0.02</f>
        <v>2272.5</v>
      </c>
      <c r="F9" s="9">
        <f>+F7*0.02</f>
        <v>2295</v>
      </c>
      <c r="G9" s="9">
        <f>+F7*0.02</f>
        <v>2295</v>
      </c>
      <c r="H9" s="10">
        <f>+H7*0.02</f>
        <v>2475.0000000000005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3375</v>
      </c>
      <c r="E10" s="9">
        <f>+E7*0.03</f>
        <v>3408.75</v>
      </c>
      <c r="F10" s="9">
        <f>+F7*0.03</f>
        <v>3442.5</v>
      </c>
      <c r="G10" s="9">
        <f>+F7*0.03</f>
        <v>3442.5</v>
      </c>
      <c r="H10" s="10">
        <f>+H7*0.03</f>
        <v>3712.5000000000005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123750</v>
      </c>
      <c r="E11" s="17">
        <f>SUM(E7:E10)</f>
        <v>124987.5</v>
      </c>
      <c r="F11" s="17">
        <f>SUM(F7:F10)</f>
        <v>126225</v>
      </c>
      <c r="G11" s="17">
        <f>SUM(G7:G10)</f>
        <v>127406.25</v>
      </c>
      <c r="H11" s="18">
        <f>SUM(H7:H10)</f>
        <v>136125.00000000003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84375</v>
      </c>
      <c r="E14" s="9">
        <f>+D14*1.01</f>
        <v>85218.75</v>
      </c>
      <c r="F14" s="9">
        <f>+D14*1.02</f>
        <v>86062.5</v>
      </c>
      <c r="G14" s="9">
        <f>+D14*1.03</f>
        <v>86906.25</v>
      </c>
      <c r="H14" s="10">
        <f>+D14*1.1</f>
        <v>92812.500000000015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4218.75</v>
      </c>
      <c r="E15" s="9">
        <f>+E14*0.05</f>
        <v>4260.9375</v>
      </c>
      <c r="F15" s="9">
        <f>+F14*0.05</f>
        <v>4303.125</v>
      </c>
      <c r="G15" s="9">
        <f>+G14*0.05</f>
        <v>4345.3125</v>
      </c>
      <c r="H15" s="10">
        <f>+H14*0.05</f>
        <v>4640.6250000000009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1687.5</v>
      </c>
      <c r="E16" s="9">
        <f>+E14*0.02</f>
        <v>1704.375</v>
      </c>
      <c r="F16" s="9">
        <f>+F14*0.02</f>
        <v>1721.25</v>
      </c>
      <c r="G16" s="9">
        <f>+F14*0.02</f>
        <v>1721.25</v>
      </c>
      <c r="H16" s="10">
        <f>+H14*0.02</f>
        <v>1856.2500000000002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2531.25</v>
      </c>
      <c r="E17" s="9">
        <f>+E14*0.03</f>
        <v>2556.5625</v>
      </c>
      <c r="F17" s="9">
        <f>+F14*0.03</f>
        <v>2581.875</v>
      </c>
      <c r="G17" s="9">
        <f>+F14*0.03</f>
        <v>2581.875</v>
      </c>
      <c r="H17" s="10">
        <f>+H14*0.03</f>
        <v>2784.3750000000005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92812.5</v>
      </c>
      <c r="E18" s="17">
        <f>SUM(E14:E17)</f>
        <v>93740.625</v>
      </c>
      <c r="F18" s="17">
        <f>SUM(F14:F17)</f>
        <v>94668.75</v>
      </c>
      <c r="G18" s="17">
        <f>SUM(G14:G17)</f>
        <v>95554.6875</v>
      </c>
      <c r="H18" s="18">
        <f>SUM(H14:H17)</f>
        <v>102093.75000000001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56250</v>
      </c>
      <c r="E21" s="9">
        <f>+D21*1.01</f>
        <v>56812.5</v>
      </c>
      <c r="F21" s="9">
        <f>+D21*1.02</f>
        <v>57375</v>
      </c>
      <c r="G21" s="9">
        <f>+D21*1.03</f>
        <v>57937.5</v>
      </c>
      <c r="H21" s="10">
        <f>+D21*1.1</f>
        <v>61875.000000000007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2812.5</v>
      </c>
      <c r="E22" s="9">
        <f>+E21*0.05</f>
        <v>2840.625</v>
      </c>
      <c r="F22" s="9">
        <f>+F21*0.05</f>
        <v>2868.75</v>
      </c>
      <c r="G22" s="9">
        <f>+G21*0.05</f>
        <v>2896.875</v>
      </c>
      <c r="H22" s="10">
        <f>+H21*0.05</f>
        <v>3093.7500000000005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1125</v>
      </c>
      <c r="E23" s="9">
        <f>+E21*0.02</f>
        <v>1136.25</v>
      </c>
      <c r="F23" s="9">
        <f>+F21*0.02</f>
        <v>1147.5</v>
      </c>
      <c r="G23" s="9">
        <f>+F21*0.02</f>
        <v>1147.5</v>
      </c>
      <c r="H23" s="10">
        <f>+H21*0.02</f>
        <v>1237.5000000000002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1687.5</v>
      </c>
      <c r="E24" s="9">
        <f>+E21*0.03</f>
        <v>1704.375</v>
      </c>
      <c r="F24" s="9">
        <f>+F21*0.03</f>
        <v>1721.25</v>
      </c>
      <c r="G24" s="9">
        <f>+F21*0.03</f>
        <v>1721.25</v>
      </c>
      <c r="H24" s="10">
        <f>+H21*0.03</f>
        <v>1856.2500000000002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61875</v>
      </c>
      <c r="E25" s="17">
        <f>SUM(E21:E24)</f>
        <v>62493.75</v>
      </c>
      <c r="F25" s="17">
        <f>SUM(F21:F24)</f>
        <v>63112.5</v>
      </c>
      <c r="G25" s="17">
        <f>SUM(G21:G24)</f>
        <v>63703.125</v>
      </c>
      <c r="H25" s="18">
        <f>SUM(H21:H24)</f>
        <v>68062.500000000015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83C49-3A2C-44B1-B649-9502FDF5FDD1}">
  <sheetPr>
    <pageSetUpPr fitToPage="1"/>
  </sheetPr>
  <dimension ref="A1:N34"/>
  <sheetViews>
    <sheetView workbookViewId="0">
      <selection sqref="A1:XFD1048576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45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118000</v>
      </c>
      <c r="E7" s="9">
        <f>+D7*1.01</f>
        <v>119180</v>
      </c>
      <c r="F7" s="9">
        <f>+D7*1.02</f>
        <v>120360</v>
      </c>
      <c r="G7" s="9">
        <f>+D7*1.03</f>
        <v>121540</v>
      </c>
      <c r="H7" s="10">
        <f>+D7*1.1</f>
        <v>129800.00000000001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5900</v>
      </c>
      <c r="E8" s="9">
        <f>+E7*0.05</f>
        <v>5959</v>
      </c>
      <c r="F8" s="9">
        <f>+F7*0.05</f>
        <v>6018</v>
      </c>
      <c r="G8" s="9">
        <f>+G7*0.05</f>
        <v>6077</v>
      </c>
      <c r="H8" s="10">
        <f>+H7*0.05</f>
        <v>6490.0000000000009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2360</v>
      </c>
      <c r="E9" s="9">
        <f>+E7*0.02</f>
        <v>2383.6</v>
      </c>
      <c r="F9" s="9">
        <f>+F7*0.02</f>
        <v>2407.2000000000003</v>
      </c>
      <c r="G9" s="9">
        <f>+F7*0.02</f>
        <v>2407.2000000000003</v>
      </c>
      <c r="H9" s="10">
        <f>+H7*0.02</f>
        <v>2596.0000000000005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3540</v>
      </c>
      <c r="E10" s="9">
        <f>+E7*0.03</f>
        <v>3575.4</v>
      </c>
      <c r="F10" s="9">
        <f>+F7*0.03</f>
        <v>3610.7999999999997</v>
      </c>
      <c r="G10" s="9">
        <f>+F7*0.03</f>
        <v>3610.7999999999997</v>
      </c>
      <c r="H10" s="10">
        <f>+H7*0.03</f>
        <v>3894.0000000000005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129800</v>
      </c>
      <c r="E11" s="17">
        <f>SUM(E7:E10)</f>
        <v>131098</v>
      </c>
      <c r="F11" s="17">
        <f>SUM(F7:F10)</f>
        <v>132396</v>
      </c>
      <c r="G11" s="17">
        <f>SUM(G7:G10)</f>
        <v>133635</v>
      </c>
      <c r="H11" s="18">
        <f>SUM(H7:H10)</f>
        <v>142780.00000000003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88500</v>
      </c>
      <c r="E14" s="9">
        <f>+D14*1.01</f>
        <v>89385</v>
      </c>
      <c r="F14" s="9">
        <f>+D14*1.02</f>
        <v>90270</v>
      </c>
      <c r="G14" s="9">
        <f>+D14*1.03</f>
        <v>91155</v>
      </c>
      <c r="H14" s="10">
        <f>+D14*1.1</f>
        <v>97350.000000000015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4425</v>
      </c>
      <c r="E15" s="9">
        <f>+E14*0.05</f>
        <v>4469.25</v>
      </c>
      <c r="F15" s="9">
        <f>+F14*0.05</f>
        <v>4513.5</v>
      </c>
      <c r="G15" s="9">
        <f>+G14*0.05</f>
        <v>4557.75</v>
      </c>
      <c r="H15" s="10">
        <f>+H14*0.05</f>
        <v>4867.5000000000009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1770</v>
      </c>
      <c r="E16" s="9">
        <f>+E14*0.02</f>
        <v>1787.7</v>
      </c>
      <c r="F16" s="9">
        <f>+F14*0.02</f>
        <v>1805.4</v>
      </c>
      <c r="G16" s="9">
        <f>+F14*0.02</f>
        <v>1805.4</v>
      </c>
      <c r="H16" s="10">
        <f>+H14*0.02</f>
        <v>1947.0000000000002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2655</v>
      </c>
      <c r="E17" s="9">
        <f>+E14*0.03</f>
        <v>2681.5499999999997</v>
      </c>
      <c r="F17" s="9">
        <f>+F14*0.03</f>
        <v>2708.1</v>
      </c>
      <c r="G17" s="9">
        <f>+F14*0.03</f>
        <v>2708.1</v>
      </c>
      <c r="H17" s="10">
        <f>+H14*0.03</f>
        <v>2920.5000000000005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97350</v>
      </c>
      <c r="E18" s="17">
        <f>SUM(E14:E17)</f>
        <v>98323.5</v>
      </c>
      <c r="F18" s="17">
        <f>SUM(F14:F17)</f>
        <v>99297</v>
      </c>
      <c r="G18" s="17">
        <f>SUM(G14:G17)</f>
        <v>100226.25</v>
      </c>
      <c r="H18" s="18">
        <f>SUM(H14:H17)</f>
        <v>107085.00000000001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59000</v>
      </c>
      <c r="E21" s="9">
        <f>+D21*1.01</f>
        <v>59590</v>
      </c>
      <c r="F21" s="9">
        <f>+D21*1.02</f>
        <v>60180</v>
      </c>
      <c r="G21" s="9">
        <f>+D21*1.03</f>
        <v>60770</v>
      </c>
      <c r="H21" s="10">
        <f>+D21*1.1</f>
        <v>64900.000000000007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2950</v>
      </c>
      <c r="E22" s="9">
        <f>+E21*0.05</f>
        <v>2979.5</v>
      </c>
      <c r="F22" s="9">
        <f>+F21*0.05</f>
        <v>3009</v>
      </c>
      <c r="G22" s="9">
        <f>+G21*0.05</f>
        <v>3038.5</v>
      </c>
      <c r="H22" s="10">
        <f>+H21*0.05</f>
        <v>3245.0000000000005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1180</v>
      </c>
      <c r="E23" s="9">
        <f>+E21*0.02</f>
        <v>1191.8</v>
      </c>
      <c r="F23" s="9">
        <f>+F21*0.02</f>
        <v>1203.6000000000001</v>
      </c>
      <c r="G23" s="9">
        <f>+F21*0.02</f>
        <v>1203.6000000000001</v>
      </c>
      <c r="H23" s="10">
        <f>+H21*0.02</f>
        <v>1298.0000000000002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1770</v>
      </c>
      <c r="E24" s="9">
        <f>+E21*0.03</f>
        <v>1787.7</v>
      </c>
      <c r="F24" s="9">
        <f>+F21*0.03</f>
        <v>1805.3999999999999</v>
      </c>
      <c r="G24" s="9">
        <f>+F21*0.03</f>
        <v>1805.3999999999999</v>
      </c>
      <c r="H24" s="10">
        <f>+H21*0.03</f>
        <v>1947.0000000000002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64900</v>
      </c>
      <c r="E25" s="17">
        <f>SUM(E21:E24)</f>
        <v>65549</v>
      </c>
      <c r="F25" s="17">
        <f>SUM(F21:F24)</f>
        <v>66198</v>
      </c>
      <c r="G25" s="17">
        <f>SUM(G21:G24)</f>
        <v>66817.5</v>
      </c>
      <c r="H25" s="18">
        <f>SUM(H21:H24)</f>
        <v>71390.000000000015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A1:H1"/>
    <mergeCell ref="J1:N1"/>
    <mergeCell ref="A2:H2"/>
    <mergeCell ref="J2:N2"/>
    <mergeCell ref="A3:H3"/>
    <mergeCell ref="J3:N3"/>
    <mergeCell ref="B29:D29"/>
    <mergeCell ref="B32:D32"/>
    <mergeCell ref="J6:N6"/>
    <mergeCell ref="J8:N11"/>
    <mergeCell ref="J13:N16"/>
    <mergeCell ref="J18:N21"/>
    <mergeCell ref="J23:N25"/>
    <mergeCell ref="A28:E28"/>
  </mergeCells>
  <pageMargins left="0.7" right="0.7" top="0.75" bottom="0.75" header="0.3" footer="0.3"/>
  <pageSetup paperSize="9" scale="86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50E31-F5AA-4149-8619-09F5851B9867}">
  <sheetPr>
    <pageSetUpPr fitToPage="1"/>
  </sheetPr>
  <dimension ref="A1:N34"/>
  <sheetViews>
    <sheetView tabSelected="1" workbookViewId="0">
      <selection activeCell="J3" sqref="J3:N3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46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136000</v>
      </c>
      <c r="E7" s="9">
        <f>+D7*1.01</f>
        <v>137360</v>
      </c>
      <c r="F7" s="9">
        <f>+D7*1.02</f>
        <v>138720</v>
      </c>
      <c r="G7" s="9">
        <f>+D7*1.03</f>
        <v>140080</v>
      </c>
      <c r="H7" s="10">
        <f>+D7*1.1</f>
        <v>149600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6800</v>
      </c>
      <c r="E8" s="9">
        <f>+E7*0.05</f>
        <v>6868</v>
      </c>
      <c r="F8" s="9">
        <f>+F7*0.05</f>
        <v>6936</v>
      </c>
      <c r="G8" s="9">
        <f>+G7*0.05</f>
        <v>7004</v>
      </c>
      <c r="H8" s="10">
        <f>+H7*0.05</f>
        <v>7480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2720</v>
      </c>
      <c r="E9" s="9">
        <f>+E7*0.02</f>
        <v>2747.2000000000003</v>
      </c>
      <c r="F9" s="9">
        <f>+F7*0.02</f>
        <v>2774.4</v>
      </c>
      <c r="G9" s="9">
        <f>+F7*0.02</f>
        <v>2774.4</v>
      </c>
      <c r="H9" s="10">
        <f>+H7*0.02</f>
        <v>2992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4080</v>
      </c>
      <c r="E10" s="9">
        <f>+E7*0.03</f>
        <v>4120.8</v>
      </c>
      <c r="F10" s="9">
        <f>+F7*0.03</f>
        <v>4161.5999999999995</v>
      </c>
      <c r="G10" s="9">
        <f>+F7*0.03</f>
        <v>4161.5999999999995</v>
      </c>
      <c r="H10" s="10">
        <f>+H7*0.03</f>
        <v>4488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149600</v>
      </c>
      <c r="E11" s="17">
        <f>SUM(E7:E10)</f>
        <v>151096</v>
      </c>
      <c r="F11" s="17">
        <f>SUM(F7:F10)</f>
        <v>152592</v>
      </c>
      <c r="G11" s="17">
        <f>SUM(G7:G10)</f>
        <v>154020</v>
      </c>
      <c r="H11" s="18">
        <f>SUM(H7:H10)</f>
        <v>164560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102000</v>
      </c>
      <c r="E14" s="9">
        <f>+D14*1.01</f>
        <v>103020</v>
      </c>
      <c r="F14" s="9">
        <f>+D14*1.02</f>
        <v>104040</v>
      </c>
      <c r="G14" s="9">
        <f>+D14*1.03</f>
        <v>105060</v>
      </c>
      <c r="H14" s="10">
        <f>+D14*1.1</f>
        <v>112200.00000000001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5100</v>
      </c>
      <c r="E15" s="9">
        <f>+E14*0.05</f>
        <v>5151</v>
      </c>
      <c r="F15" s="9">
        <f>+F14*0.05</f>
        <v>5202</v>
      </c>
      <c r="G15" s="9">
        <f>+G14*0.05</f>
        <v>5253</v>
      </c>
      <c r="H15" s="10">
        <f>+H14*0.05</f>
        <v>5610.0000000000009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2040</v>
      </c>
      <c r="E16" s="9">
        <f>+E14*0.02</f>
        <v>2060.4</v>
      </c>
      <c r="F16" s="9">
        <f>+F14*0.02</f>
        <v>2080.8000000000002</v>
      </c>
      <c r="G16" s="9">
        <f>+F14*0.02</f>
        <v>2080.8000000000002</v>
      </c>
      <c r="H16" s="10">
        <f>+H14*0.02</f>
        <v>2244.0000000000005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3060</v>
      </c>
      <c r="E17" s="9">
        <f>+E14*0.03</f>
        <v>3090.6</v>
      </c>
      <c r="F17" s="9">
        <f>+F14*0.03</f>
        <v>3121.2</v>
      </c>
      <c r="G17" s="9">
        <f>+F14*0.03</f>
        <v>3121.2</v>
      </c>
      <c r="H17" s="10">
        <f>+H14*0.03</f>
        <v>3366.0000000000005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112200</v>
      </c>
      <c r="E18" s="17">
        <f>SUM(E14:E17)</f>
        <v>113322</v>
      </c>
      <c r="F18" s="17">
        <f>SUM(F14:F17)</f>
        <v>114444</v>
      </c>
      <c r="G18" s="17">
        <f>SUM(G14:G17)</f>
        <v>115515</v>
      </c>
      <c r="H18" s="18">
        <f>SUM(H14:H17)</f>
        <v>123420.00000000001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68000</v>
      </c>
      <c r="E21" s="9">
        <f>+D21*1.01</f>
        <v>68680</v>
      </c>
      <c r="F21" s="9">
        <f>+D21*1.02</f>
        <v>69360</v>
      </c>
      <c r="G21" s="9">
        <f>+D21*1.03</f>
        <v>70040</v>
      </c>
      <c r="H21" s="10">
        <f>+D21*1.1</f>
        <v>74800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3400</v>
      </c>
      <c r="E22" s="9">
        <f>+E21*0.05</f>
        <v>3434</v>
      </c>
      <c r="F22" s="9">
        <f>+F21*0.05</f>
        <v>3468</v>
      </c>
      <c r="G22" s="9">
        <f>+G21*0.05</f>
        <v>3502</v>
      </c>
      <c r="H22" s="10">
        <f>+H21*0.05</f>
        <v>3740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1360</v>
      </c>
      <c r="E23" s="9">
        <f>+E21*0.02</f>
        <v>1373.6000000000001</v>
      </c>
      <c r="F23" s="9">
        <f>+F21*0.02</f>
        <v>1387.2</v>
      </c>
      <c r="G23" s="9">
        <f>+F21*0.02</f>
        <v>1387.2</v>
      </c>
      <c r="H23" s="10">
        <f>+H21*0.02</f>
        <v>1496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2040</v>
      </c>
      <c r="E24" s="9">
        <f>+E21*0.03</f>
        <v>2060.4</v>
      </c>
      <c r="F24" s="9">
        <f>+F21*0.03</f>
        <v>2080.7999999999997</v>
      </c>
      <c r="G24" s="9">
        <f>+F21*0.03</f>
        <v>2080.7999999999997</v>
      </c>
      <c r="H24" s="10">
        <f>+H21*0.03</f>
        <v>2244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74800</v>
      </c>
      <c r="E25" s="17">
        <f>SUM(E21:E24)</f>
        <v>75548</v>
      </c>
      <c r="F25" s="17">
        <f>SUM(F21:F24)</f>
        <v>76296</v>
      </c>
      <c r="G25" s="17">
        <f>SUM(G21:G24)</f>
        <v>77010</v>
      </c>
      <c r="H25" s="18">
        <f>SUM(H21:H24)</f>
        <v>82280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B29:D29"/>
    <mergeCell ref="B32:D32"/>
    <mergeCell ref="J6:N6"/>
    <mergeCell ref="J8:N11"/>
    <mergeCell ref="J13:N16"/>
    <mergeCell ref="J18:N21"/>
    <mergeCell ref="J23:N25"/>
    <mergeCell ref="A28:E28"/>
    <mergeCell ref="A1:H1"/>
    <mergeCell ref="J1:N1"/>
    <mergeCell ref="A2:H2"/>
    <mergeCell ref="J2:N2"/>
    <mergeCell ref="A3:H3"/>
    <mergeCell ref="J3:N3"/>
  </mergeCells>
  <pageMargins left="0.25" right="0.25" top="0.75" bottom="0.75" header="0.3" footer="0.3"/>
  <pageSetup paperSize="9" scale="88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958F4-D4D6-4CB0-8E4D-C25312440DBA}">
  <dimension ref="A1:N34"/>
  <sheetViews>
    <sheetView workbookViewId="0">
      <selection sqref="A1:XFD1048576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47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146000</v>
      </c>
      <c r="E7" s="9">
        <f>+D7*1.01</f>
        <v>147460</v>
      </c>
      <c r="F7" s="9">
        <f>+D7*1.02</f>
        <v>148920</v>
      </c>
      <c r="G7" s="9">
        <f>+D7*1.03</f>
        <v>150380</v>
      </c>
      <c r="H7" s="10">
        <f>+D7*1.1</f>
        <v>160600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7300</v>
      </c>
      <c r="E8" s="9">
        <f>+E7*0.05</f>
        <v>7373</v>
      </c>
      <c r="F8" s="9">
        <f>+F7*0.05</f>
        <v>7446</v>
      </c>
      <c r="G8" s="9">
        <f>+G7*0.05</f>
        <v>7519</v>
      </c>
      <c r="H8" s="10">
        <f>+H7*0.05</f>
        <v>8030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2920</v>
      </c>
      <c r="E9" s="9">
        <f>+E7*0.02</f>
        <v>2949.2000000000003</v>
      </c>
      <c r="F9" s="9">
        <f>+F7*0.02</f>
        <v>2978.4</v>
      </c>
      <c r="G9" s="9">
        <f>+F7*0.02</f>
        <v>2978.4</v>
      </c>
      <c r="H9" s="10">
        <f>+H7*0.02</f>
        <v>3212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4380</v>
      </c>
      <c r="E10" s="9">
        <f>+E7*0.03</f>
        <v>4423.8</v>
      </c>
      <c r="F10" s="9">
        <f>+F7*0.03</f>
        <v>4467.5999999999995</v>
      </c>
      <c r="G10" s="9">
        <f>+F7*0.03</f>
        <v>4467.5999999999995</v>
      </c>
      <c r="H10" s="10">
        <f>+H7*0.03</f>
        <v>4818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160600</v>
      </c>
      <c r="E11" s="17">
        <f>SUM(E7:E10)</f>
        <v>162206</v>
      </c>
      <c r="F11" s="17">
        <f>SUM(F7:F10)</f>
        <v>163812</v>
      </c>
      <c r="G11" s="17">
        <f>SUM(G7:G10)</f>
        <v>165345</v>
      </c>
      <c r="H11" s="18">
        <f>SUM(H7:H10)</f>
        <v>176660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109500</v>
      </c>
      <c r="E14" s="9">
        <f>+D14*1.01</f>
        <v>110595</v>
      </c>
      <c r="F14" s="9">
        <f>+D14*1.02</f>
        <v>111690</v>
      </c>
      <c r="G14" s="9">
        <f>+D14*1.03</f>
        <v>112785</v>
      </c>
      <c r="H14" s="10">
        <f>+D14*1.1</f>
        <v>120450.00000000001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5475</v>
      </c>
      <c r="E15" s="9">
        <f>+E14*0.05</f>
        <v>5529.75</v>
      </c>
      <c r="F15" s="9">
        <f>+F14*0.05</f>
        <v>5584.5</v>
      </c>
      <c r="G15" s="9">
        <f>+G14*0.05</f>
        <v>5639.25</v>
      </c>
      <c r="H15" s="10">
        <f>+H14*0.05</f>
        <v>6022.5000000000009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2190</v>
      </c>
      <c r="E16" s="9">
        <f>+E14*0.02</f>
        <v>2211.9</v>
      </c>
      <c r="F16" s="9">
        <f>+F14*0.02</f>
        <v>2233.8000000000002</v>
      </c>
      <c r="G16" s="9">
        <f>+F14*0.02</f>
        <v>2233.8000000000002</v>
      </c>
      <c r="H16" s="10">
        <f>+H14*0.02</f>
        <v>2409.0000000000005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3285</v>
      </c>
      <c r="E17" s="9">
        <f>+E14*0.03</f>
        <v>3317.85</v>
      </c>
      <c r="F17" s="9">
        <f>+F14*0.03</f>
        <v>3350.7</v>
      </c>
      <c r="G17" s="9">
        <f>+F14*0.03</f>
        <v>3350.7</v>
      </c>
      <c r="H17" s="10">
        <f>+H14*0.03</f>
        <v>3613.5000000000005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120450</v>
      </c>
      <c r="E18" s="17">
        <f>SUM(E14:E17)</f>
        <v>121654.5</v>
      </c>
      <c r="F18" s="17">
        <f>SUM(F14:F17)</f>
        <v>122859</v>
      </c>
      <c r="G18" s="17">
        <f>SUM(G14:G17)</f>
        <v>124008.75</v>
      </c>
      <c r="H18" s="18">
        <f>SUM(H14:H17)</f>
        <v>132495.00000000003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73000</v>
      </c>
      <c r="E21" s="9">
        <f>+D21*1.01</f>
        <v>73730</v>
      </c>
      <c r="F21" s="9">
        <f>+D21*1.02</f>
        <v>74460</v>
      </c>
      <c r="G21" s="9">
        <f>+D21*1.03</f>
        <v>75190</v>
      </c>
      <c r="H21" s="10">
        <f>+D21*1.1</f>
        <v>80300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3650</v>
      </c>
      <c r="E22" s="9">
        <f>+E21*0.05</f>
        <v>3686.5</v>
      </c>
      <c r="F22" s="9">
        <f>+F21*0.05</f>
        <v>3723</v>
      </c>
      <c r="G22" s="9">
        <f>+G21*0.05</f>
        <v>3759.5</v>
      </c>
      <c r="H22" s="10">
        <f>+H21*0.05</f>
        <v>4015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1460</v>
      </c>
      <c r="E23" s="9">
        <f>+E21*0.02</f>
        <v>1474.6000000000001</v>
      </c>
      <c r="F23" s="9">
        <f>+F21*0.02</f>
        <v>1489.2</v>
      </c>
      <c r="G23" s="9">
        <f>+F21*0.02</f>
        <v>1489.2</v>
      </c>
      <c r="H23" s="10">
        <f>+H21*0.02</f>
        <v>1606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2190</v>
      </c>
      <c r="E24" s="9">
        <f>+E21*0.03</f>
        <v>2211.9</v>
      </c>
      <c r="F24" s="9">
        <f>+F21*0.03</f>
        <v>2233.7999999999997</v>
      </c>
      <c r="G24" s="9">
        <f>+F21*0.03</f>
        <v>2233.7999999999997</v>
      </c>
      <c r="H24" s="10">
        <f>+H21*0.03</f>
        <v>2409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80300</v>
      </c>
      <c r="E25" s="17">
        <f>SUM(E21:E24)</f>
        <v>81103</v>
      </c>
      <c r="F25" s="17">
        <f>SUM(F21:F24)</f>
        <v>81906</v>
      </c>
      <c r="G25" s="17">
        <f>SUM(G21:G24)</f>
        <v>82672.5</v>
      </c>
      <c r="H25" s="18">
        <f>SUM(H21:H24)</f>
        <v>88330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B29:D29"/>
    <mergeCell ref="B32:D32"/>
    <mergeCell ref="J6:N6"/>
    <mergeCell ref="J8:N11"/>
    <mergeCell ref="J13:N16"/>
    <mergeCell ref="J18:N21"/>
    <mergeCell ref="J23:N25"/>
    <mergeCell ref="A28:E28"/>
    <mergeCell ref="A1:H1"/>
    <mergeCell ref="J1:N1"/>
    <mergeCell ref="A2:H2"/>
    <mergeCell ref="J2:N2"/>
    <mergeCell ref="A3:H3"/>
    <mergeCell ref="J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61D8F-E0D4-4FCD-BC54-B1D54AAC6E15}">
  <dimension ref="A1:N34"/>
  <sheetViews>
    <sheetView workbookViewId="0">
      <selection activeCell="B16" sqref="B16"/>
    </sheetView>
  </sheetViews>
  <sheetFormatPr baseColWidth="10" defaultRowHeight="14.4" x14ac:dyDescent="0.3"/>
  <cols>
    <col min="1" max="1" width="13.21875" customWidth="1"/>
    <col min="2" max="2" width="16.77734375" customWidth="1"/>
    <col min="3" max="3" width="7.21875" customWidth="1"/>
    <col min="9" max="9" width="6" customWidth="1"/>
    <col min="14" max="14" width="5.109375" customWidth="1"/>
  </cols>
  <sheetData>
    <row r="1" spans="1:14" ht="34.799999999999997" x14ac:dyDescent="0.3">
      <c r="A1" s="42" t="s">
        <v>0</v>
      </c>
      <c r="B1" s="43"/>
      <c r="C1" s="43"/>
      <c r="D1" s="43"/>
      <c r="E1" s="43"/>
      <c r="F1" s="43"/>
      <c r="G1" s="43"/>
      <c r="H1" s="44"/>
      <c r="J1" s="45" t="s">
        <v>1</v>
      </c>
      <c r="K1" s="46"/>
      <c r="L1" s="46"/>
      <c r="M1" s="46"/>
      <c r="N1" s="47"/>
    </row>
    <row r="2" spans="1:14" ht="17.399999999999999" x14ac:dyDescent="0.3">
      <c r="A2" s="48" t="s">
        <v>2</v>
      </c>
      <c r="B2" s="49"/>
      <c r="C2" s="49"/>
      <c r="D2" s="49"/>
      <c r="E2" s="49"/>
      <c r="F2" s="49"/>
      <c r="G2" s="49"/>
      <c r="H2" s="50"/>
      <c r="J2" s="51" t="s">
        <v>48</v>
      </c>
      <c r="K2" s="52"/>
      <c r="L2" s="52"/>
      <c r="M2" s="52"/>
      <c r="N2" s="53"/>
    </row>
    <row r="3" spans="1:14" ht="18" thickBot="1" x14ac:dyDescent="0.35">
      <c r="A3" s="54" t="s">
        <v>3</v>
      </c>
      <c r="B3" s="55"/>
      <c r="C3" s="55"/>
      <c r="D3" s="55"/>
      <c r="E3" s="55"/>
      <c r="F3" s="55"/>
      <c r="G3" s="55"/>
      <c r="H3" s="56"/>
      <c r="J3" s="57" t="s">
        <v>4</v>
      </c>
      <c r="K3" s="58"/>
      <c r="L3" s="58"/>
      <c r="M3" s="58"/>
      <c r="N3" s="59"/>
    </row>
    <row r="4" spans="1:14" ht="25.8" x14ac:dyDescent="0.5">
      <c r="A4" s="1"/>
      <c r="B4" s="1"/>
      <c r="C4" s="1"/>
      <c r="D4" s="1"/>
      <c r="E4" s="1"/>
      <c r="F4" s="1"/>
      <c r="G4" s="1"/>
      <c r="H4" s="1"/>
    </row>
    <row r="5" spans="1:14" ht="15" thickBot="1" x14ac:dyDescent="0.35"/>
    <row r="6" spans="1:14" x14ac:dyDescent="0.3">
      <c r="A6" s="2" t="s">
        <v>5</v>
      </c>
      <c r="B6" s="3"/>
      <c r="C6" s="3"/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J6" s="28" t="s">
        <v>11</v>
      </c>
      <c r="K6" s="28"/>
      <c r="L6" s="28"/>
      <c r="M6" s="28"/>
      <c r="N6" s="28"/>
    </row>
    <row r="7" spans="1:14" ht="15" thickBot="1" x14ac:dyDescent="0.35">
      <c r="A7" s="6" t="s">
        <v>12</v>
      </c>
      <c r="B7" s="7" t="s">
        <v>13</v>
      </c>
      <c r="C7" s="8"/>
      <c r="D7" s="9">
        <v>156000</v>
      </c>
      <c r="E7" s="9">
        <f>+D7*1.01</f>
        <v>157560</v>
      </c>
      <c r="F7" s="9">
        <f>+D7*1.02</f>
        <v>159120</v>
      </c>
      <c r="G7" s="9">
        <f>+D7*1.03</f>
        <v>160680</v>
      </c>
      <c r="H7" s="10">
        <f>+D7*1.1</f>
        <v>171600</v>
      </c>
    </row>
    <row r="8" spans="1:14" ht="15" thickTop="1" x14ac:dyDescent="0.3">
      <c r="A8" s="11"/>
      <c r="B8" s="7" t="s">
        <v>14</v>
      </c>
      <c r="C8" s="12">
        <v>0.05</v>
      </c>
      <c r="D8" s="9">
        <f>+D7*0.05</f>
        <v>7800</v>
      </c>
      <c r="E8" s="9">
        <f>+E7*0.05</f>
        <v>7878</v>
      </c>
      <c r="F8" s="9">
        <f>+F7*0.05</f>
        <v>7956</v>
      </c>
      <c r="G8" s="9">
        <f>+G7*0.05</f>
        <v>8034</v>
      </c>
      <c r="H8" s="10">
        <f>+H7*0.05</f>
        <v>8580</v>
      </c>
      <c r="J8" s="29" t="s">
        <v>15</v>
      </c>
      <c r="K8" s="30"/>
      <c r="L8" s="30"/>
      <c r="M8" s="30"/>
      <c r="N8" s="31"/>
    </row>
    <row r="9" spans="1:14" x14ac:dyDescent="0.3">
      <c r="A9" s="13" t="s">
        <v>16</v>
      </c>
      <c r="B9" s="7" t="s">
        <v>17</v>
      </c>
      <c r="C9" s="12">
        <v>0.02</v>
      </c>
      <c r="D9" s="9">
        <f>+D7*0.02</f>
        <v>3120</v>
      </c>
      <c r="E9" s="9">
        <f>+E7*0.02</f>
        <v>3151.2000000000003</v>
      </c>
      <c r="F9" s="9">
        <f>+F7*0.02</f>
        <v>3182.4</v>
      </c>
      <c r="G9" s="9">
        <f>+F7*0.02</f>
        <v>3182.4</v>
      </c>
      <c r="H9" s="10">
        <f>+H7*0.02</f>
        <v>3432</v>
      </c>
      <c r="J9" s="32"/>
      <c r="K9" s="33"/>
      <c r="L9" s="33"/>
      <c r="M9" s="33"/>
      <c r="N9" s="34"/>
    </row>
    <row r="10" spans="1:14" ht="15" thickBot="1" x14ac:dyDescent="0.35">
      <c r="A10" s="13" t="s">
        <v>18</v>
      </c>
      <c r="B10" s="7" t="s">
        <v>19</v>
      </c>
      <c r="C10" s="12">
        <v>0.03</v>
      </c>
      <c r="D10" s="9">
        <f>+D7*0.03</f>
        <v>4680</v>
      </c>
      <c r="E10" s="9">
        <f>+E7*0.03</f>
        <v>4726.8</v>
      </c>
      <c r="F10" s="9">
        <f>+F7*0.03</f>
        <v>4773.5999999999995</v>
      </c>
      <c r="G10" s="9">
        <f>+F7*0.03</f>
        <v>4773.5999999999995</v>
      </c>
      <c r="H10" s="10">
        <f>+H7*0.03</f>
        <v>5148</v>
      </c>
      <c r="J10" s="32"/>
      <c r="K10" s="33"/>
      <c r="L10" s="33"/>
      <c r="M10" s="33"/>
      <c r="N10" s="34"/>
    </row>
    <row r="11" spans="1:14" ht="15" thickBot="1" x14ac:dyDescent="0.35">
      <c r="A11" s="14" t="s">
        <v>20</v>
      </c>
      <c r="B11" s="15"/>
      <c r="C11" s="16"/>
      <c r="D11" s="17">
        <f>SUM(D7:D10)</f>
        <v>171600</v>
      </c>
      <c r="E11" s="17">
        <f>SUM(E7:E10)</f>
        <v>173316</v>
      </c>
      <c r="F11" s="17">
        <f>SUM(F7:F10)</f>
        <v>175032</v>
      </c>
      <c r="G11" s="17">
        <f>SUM(G7:G10)</f>
        <v>176670</v>
      </c>
      <c r="H11" s="18">
        <f>SUM(H7:H10)</f>
        <v>188760</v>
      </c>
      <c r="J11" s="35"/>
      <c r="K11" s="36"/>
      <c r="L11" s="36"/>
      <c r="M11" s="36"/>
      <c r="N11" s="37"/>
    </row>
    <row r="12" spans="1:14" ht="15" thickBot="1" x14ac:dyDescent="0.35"/>
    <row r="13" spans="1:14" ht="15" customHeight="1" thickTop="1" x14ac:dyDescent="0.3">
      <c r="A13" s="2" t="s">
        <v>21</v>
      </c>
      <c r="B13" s="19"/>
      <c r="C13" s="19"/>
      <c r="D13" s="4" t="s">
        <v>6</v>
      </c>
      <c r="E13" s="4" t="s">
        <v>7</v>
      </c>
      <c r="F13" s="4" t="s">
        <v>8</v>
      </c>
      <c r="G13" s="4" t="s">
        <v>9</v>
      </c>
      <c r="H13" s="5" t="s">
        <v>10</v>
      </c>
      <c r="J13" s="29" t="s">
        <v>22</v>
      </c>
      <c r="K13" s="30"/>
      <c r="L13" s="30"/>
      <c r="M13" s="30"/>
      <c r="N13" s="31"/>
    </row>
    <row r="14" spans="1:14" x14ac:dyDescent="0.3">
      <c r="A14" s="6" t="s">
        <v>12</v>
      </c>
      <c r="B14" s="7" t="s">
        <v>13</v>
      </c>
      <c r="C14" s="8"/>
      <c r="D14" s="9">
        <f>+D7/8*6</f>
        <v>117000</v>
      </c>
      <c r="E14" s="9">
        <f>+D14*1.01</f>
        <v>118170</v>
      </c>
      <c r="F14" s="9">
        <f>+D14*1.02</f>
        <v>119340</v>
      </c>
      <c r="G14" s="9">
        <f>+D14*1.03</f>
        <v>120510</v>
      </c>
      <c r="H14" s="10">
        <f>+D14*1.1</f>
        <v>128700.00000000001</v>
      </c>
      <c r="J14" s="32"/>
      <c r="K14" s="33"/>
      <c r="L14" s="33"/>
      <c r="M14" s="33"/>
      <c r="N14" s="34"/>
    </row>
    <row r="15" spans="1:14" x14ac:dyDescent="0.3">
      <c r="A15" s="11"/>
      <c r="B15" s="7" t="s">
        <v>14</v>
      </c>
      <c r="C15" s="12">
        <v>0.05</v>
      </c>
      <c r="D15" s="9">
        <f>+D14*0.05</f>
        <v>5850</v>
      </c>
      <c r="E15" s="9">
        <f>+E14*0.05</f>
        <v>5908.5</v>
      </c>
      <c r="F15" s="9">
        <f>+F14*0.05</f>
        <v>5967</v>
      </c>
      <c r="G15" s="9">
        <f>+G14*0.05</f>
        <v>6025.5</v>
      </c>
      <c r="H15" s="10">
        <f>+H14*0.05</f>
        <v>6435.0000000000009</v>
      </c>
      <c r="J15" s="32"/>
      <c r="K15" s="33"/>
      <c r="L15" s="33"/>
      <c r="M15" s="33"/>
      <c r="N15" s="34"/>
    </row>
    <row r="16" spans="1:14" ht="15" thickBot="1" x14ac:dyDescent="0.35">
      <c r="A16" s="13" t="s">
        <v>16</v>
      </c>
      <c r="B16" s="7" t="s">
        <v>17</v>
      </c>
      <c r="C16" s="12">
        <v>0.02</v>
      </c>
      <c r="D16" s="9">
        <f>+D14*0.02</f>
        <v>2340</v>
      </c>
      <c r="E16" s="9">
        <f>+E14*0.02</f>
        <v>2363.4</v>
      </c>
      <c r="F16" s="9">
        <f>+F14*0.02</f>
        <v>2386.8000000000002</v>
      </c>
      <c r="G16" s="9">
        <f>+F14*0.02</f>
        <v>2386.8000000000002</v>
      </c>
      <c r="H16" s="10">
        <f>+H14*0.02</f>
        <v>2574.0000000000005</v>
      </c>
      <c r="J16" s="35"/>
      <c r="K16" s="36"/>
      <c r="L16" s="36"/>
      <c r="M16" s="36"/>
      <c r="N16" s="37"/>
    </row>
    <row r="17" spans="1:14" ht="15.6" thickTop="1" thickBot="1" x14ac:dyDescent="0.35">
      <c r="A17" s="13" t="s">
        <v>18</v>
      </c>
      <c r="B17" s="7" t="s">
        <v>19</v>
      </c>
      <c r="C17" s="12">
        <v>0.03</v>
      </c>
      <c r="D17" s="9">
        <f>+D14*0.03</f>
        <v>3510</v>
      </c>
      <c r="E17" s="9">
        <f>+E14*0.03</f>
        <v>3545.1</v>
      </c>
      <c r="F17" s="9">
        <f>+F14*0.03</f>
        <v>3580.2</v>
      </c>
      <c r="G17" s="9">
        <f>+F14*0.03</f>
        <v>3580.2</v>
      </c>
      <c r="H17" s="10">
        <f>+H14*0.03</f>
        <v>3861.0000000000005</v>
      </c>
    </row>
    <row r="18" spans="1:14" ht="15.6" thickTop="1" thickBot="1" x14ac:dyDescent="0.35">
      <c r="A18" s="14" t="s">
        <v>20</v>
      </c>
      <c r="B18" s="15"/>
      <c r="C18" s="16"/>
      <c r="D18" s="17">
        <f>SUM(D14:D17)</f>
        <v>128700</v>
      </c>
      <c r="E18" s="17">
        <f>SUM(E14:E17)</f>
        <v>129987</v>
      </c>
      <c r="F18" s="17">
        <f>SUM(F14:F17)</f>
        <v>131274</v>
      </c>
      <c r="G18" s="17">
        <f>SUM(G14:G17)</f>
        <v>132502.5</v>
      </c>
      <c r="H18" s="18">
        <f>SUM(H14:H17)</f>
        <v>141570.00000000003</v>
      </c>
      <c r="J18" s="29" t="s">
        <v>23</v>
      </c>
      <c r="K18" s="30"/>
      <c r="L18" s="30"/>
      <c r="M18" s="30"/>
      <c r="N18" s="31"/>
    </row>
    <row r="19" spans="1:14" ht="15" thickBot="1" x14ac:dyDescent="0.35">
      <c r="J19" s="32"/>
      <c r="K19" s="33"/>
      <c r="L19" s="33"/>
      <c r="M19" s="33"/>
      <c r="N19" s="34"/>
    </row>
    <row r="20" spans="1:14" x14ac:dyDescent="0.3">
      <c r="A20" s="2" t="s">
        <v>24</v>
      </c>
      <c r="B20" s="19"/>
      <c r="C20" s="19"/>
      <c r="D20" s="4" t="s">
        <v>6</v>
      </c>
      <c r="E20" s="4" t="s">
        <v>7</v>
      </c>
      <c r="F20" s="4" t="s">
        <v>8</v>
      </c>
      <c r="G20" s="4" t="s">
        <v>9</v>
      </c>
      <c r="H20" s="5" t="s">
        <v>10</v>
      </c>
      <c r="J20" s="32"/>
      <c r="K20" s="33"/>
      <c r="L20" s="33"/>
      <c r="M20" s="33"/>
      <c r="N20" s="34"/>
    </row>
    <row r="21" spans="1:14" ht="15" thickBot="1" x14ac:dyDescent="0.35">
      <c r="A21" s="6" t="s">
        <v>12</v>
      </c>
      <c r="B21" s="7" t="s">
        <v>13</v>
      </c>
      <c r="C21" s="8"/>
      <c r="D21" s="9">
        <f>+D7/2</f>
        <v>78000</v>
      </c>
      <c r="E21" s="9">
        <f>+D21*1.01</f>
        <v>78780</v>
      </c>
      <c r="F21" s="9">
        <f>+D21*1.02</f>
        <v>79560</v>
      </c>
      <c r="G21" s="9">
        <f>+D21*1.03</f>
        <v>80340</v>
      </c>
      <c r="H21" s="10">
        <f>+D21*1.1</f>
        <v>85800</v>
      </c>
      <c r="J21" s="35"/>
      <c r="K21" s="36"/>
      <c r="L21" s="36"/>
      <c r="M21" s="36"/>
      <c r="N21" s="37"/>
    </row>
    <row r="22" spans="1:14" ht="15.6" thickTop="1" thickBot="1" x14ac:dyDescent="0.35">
      <c r="A22" s="11"/>
      <c r="B22" s="7" t="s">
        <v>14</v>
      </c>
      <c r="C22" s="12">
        <v>0.05</v>
      </c>
      <c r="D22" s="9">
        <f>+D21*0.05</f>
        <v>3900</v>
      </c>
      <c r="E22" s="9">
        <f>+E21*0.05</f>
        <v>3939</v>
      </c>
      <c r="F22" s="9">
        <f>+F21*0.05</f>
        <v>3978</v>
      </c>
      <c r="G22" s="9">
        <f>+G21*0.05</f>
        <v>4017</v>
      </c>
      <c r="H22" s="10">
        <f>+H21*0.05</f>
        <v>4290</v>
      </c>
    </row>
    <row r="23" spans="1:14" ht="15" customHeight="1" thickTop="1" x14ac:dyDescent="0.3">
      <c r="A23" s="13" t="s">
        <v>16</v>
      </c>
      <c r="B23" s="7" t="s">
        <v>17</v>
      </c>
      <c r="C23" s="12">
        <v>0.02</v>
      </c>
      <c r="D23" s="9">
        <f>+D21*0.02</f>
        <v>1560</v>
      </c>
      <c r="E23" s="9">
        <f>+E21*0.02</f>
        <v>1575.6000000000001</v>
      </c>
      <c r="F23" s="9">
        <f>+F21*0.02</f>
        <v>1591.2</v>
      </c>
      <c r="G23" s="9">
        <f>+F21*0.02</f>
        <v>1591.2</v>
      </c>
      <c r="H23" s="10">
        <f>+H21*0.02</f>
        <v>1716</v>
      </c>
      <c r="J23" s="38" t="s">
        <v>25</v>
      </c>
      <c r="K23" s="30"/>
      <c r="L23" s="30"/>
      <c r="M23" s="30"/>
      <c r="N23" s="31"/>
    </row>
    <row r="24" spans="1:14" ht="15" thickBot="1" x14ac:dyDescent="0.35">
      <c r="A24" s="13" t="s">
        <v>18</v>
      </c>
      <c r="B24" s="7" t="s">
        <v>19</v>
      </c>
      <c r="C24" s="12">
        <v>0.03</v>
      </c>
      <c r="D24" s="9">
        <f>+D21*0.03</f>
        <v>2340</v>
      </c>
      <c r="E24" s="9">
        <f>+E21*0.03</f>
        <v>2363.4</v>
      </c>
      <c r="F24" s="9">
        <f>+F21*0.03</f>
        <v>2386.7999999999997</v>
      </c>
      <c r="G24" s="9">
        <f>+F21*0.03</f>
        <v>2386.7999999999997</v>
      </c>
      <c r="H24" s="10">
        <f>+H21*0.03</f>
        <v>2574</v>
      </c>
      <c r="J24" s="32"/>
      <c r="K24" s="33"/>
      <c r="L24" s="33"/>
      <c r="M24" s="33"/>
      <c r="N24" s="34"/>
    </row>
    <row r="25" spans="1:14" ht="15" thickBot="1" x14ac:dyDescent="0.35">
      <c r="A25" s="14" t="s">
        <v>20</v>
      </c>
      <c r="B25" s="15"/>
      <c r="C25" s="16"/>
      <c r="D25" s="17">
        <f>SUM(D21:D24)</f>
        <v>85800</v>
      </c>
      <c r="E25" s="17">
        <f>SUM(E21:E24)</f>
        <v>86658</v>
      </c>
      <c r="F25" s="17">
        <f>SUM(F21:F24)</f>
        <v>87516</v>
      </c>
      <c r="G25" s="17">
        <f>SUM(G21:G24)</f>
        <v>88335</v>
      </c>
      <c r="H25" s="18">
        <f>SUM(H21:H24)</f>
        <v>94380</v>
      </c>
      <c r="J25" s="35"/>
      <c r="K25" s="36"/>
      <c r="L25" s="36"/>
      <c r="M25" s="36"/>
      <c r="N25" s="37"/>
    </row>
    <row r="26" spans="1:14" x14ac:dyDescent="0.3">
      <c r="A26" s="20"/>
      <c r="B26" s="20"/>
      <c r="D26" s="21"/>
      <c r="E26" s="21"/>
      <c r="F26" s="21"/>
      <c r="G26" s="21"/>
      <c r="H26" s="21"/>
    </row>
    <row r="27" spans="1:14" ht="15" thickBot="1" x14ac:dyDescent="0.35">
      <c r="A27" s="20"/>
      <c r="B27" s="20"/>
      <c r="D27" s="21"/>
      <c r="E27" s="21"/>
      <c r="F27" s="21"/>
      <c r="G27" s="21"/>
      <c r="H27" s="21"/>
    </row>
    <row r="28" spans="1:14" ht="15" thickBot="1" x14ac:dyDescent="0.35">
      <c r="A28" s="39" t="s">
        <v>26</v>
      </c>
      <c r="B28" s="40"/>
      <c r="C28" s="40"/>
      <c r="D28" s="40"/>
      <c r="E28" s="41"/>
    </row>
    <row r="29" spans="1:14" ht="16.05" customHeight="1" x14ac:dyDescent="0.3">
      <c r="A29" s="22" t="s">
        <v>27</v>
      </c>
      <c r="B29" s="26" t="s">
        <v>28</v>
      </c>
      <c r="C29" s="26"/>
      <c r="D29" s="26"/>
      <c r="E29" s="23">
        <v>0.05</v>
      </c>
    </row>
    <row r="30" spans="1:14" ht="16.05" customHeight="1" x14ac:dyDescent="0.3">
      <c r="A30" s="7" t="s">
        <v>29</v>
      </c>
      <c r="B30" s="7" t="s">
        <v>30</v>
      </c>
      <c r="C30" s="8"/>
      <c r="D30" s="8" t="s">
        <v>31</v>
      </c>
      <c r="E30" s="24">
        <v>3.0000000000000001E-3</v>
      </c>
    </row>
    <row r="31" spans="1:14" ht="16.05" customHeight="1" x14ac:dyDescent="0.3">
      <c r="A31" s="7" t="s">
        <v>32</v>
      </c>
      <c r="B31" s="8" t="s">
        <v>33</v>
      </c>
      <c r="C31" s="8"/>
      <c r="D31" s="8"/>
      <c r="E31" s="25">
        <v>0.1</v>
      </c>
    </row>
    <row r="32" spans="1:14" ht="16.05" customHeight="1" x14ac:dyDescent="0.3">
      <c r="A32" s="7" t="s">
        <v>34</v>
      </c>
      <c r="B32" s="27" t="s">
        <v>35</v>
      </c>
      <c r="C32" s="27"/>
      <c r="D32" s="27"/>
      <c r="E32" s="25">
        <v>0.03</v>
      </c>
    </row>
    <row r="34" spans="1:1" x14ac:dyDescent="0.3">
      <c r="A34" t="s">
        <v>36</v>
      </c>
    </row>
  </sheetData>
  <mergeCells count="14">
    <mergeCell ref="B29:D29"/>
    <mergeCell ref="B32:D32"/>
    <mergeCell ref="J6:N6"/>
    <mergeCell ref="J8:N11"/>
    <mergeCell ref="J13:N16"/>
    <mergeCell ref="J18:N21"/>
    <mergeCell ref="J23:N25"/>
    <mergeCell ref="A28:E28"/>
    <mergeCell ref="A1:H1"/>
    <mergeCell ref="J1:N1"/>
    <mergeCell ref="A2:H2"/>
    <mergeCell ref="J2:N2"/>
    <mergeCell ref="A3:H3"/>
    <mergeCell ref="J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13B3C-F217-4E79-985C-6ECAEDB4B2A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4536C-5B41-47C4-B226-224886FB3535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A261E-59B0-4FBC-94A9-6B17DFCD017C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01,2023</vt:lpstr>
      <vt:lpstr>02,2023</vt:lpstr>
      <vt:lpstr>03,2023</vt:lpstr>
      <vt:lpstr>04,2023</vt:lpstr>
      <vt:lpstr>05,2023</vt:lpstr>
      <vt:lpstr>06,2023</vt:lpstr>
      <vt:lpstr>07,2023</vt:lpstr>
      <vt:lpstr>08.2023</vt:lpstr>
      <vt:lpstr>09,2023</vt:lpstr>
      <vt:lpstr>10,2023</vt:lpstr>
      <vt:lpstr>11,2023</vt:lpstr>
      <vt:lpstr>12,2023</vt:lpstr>
      <vt:lpstr>Hoja5</vt:lpstr>
      <vt:lpstr>Hoja6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Graciela</dc:creator>
  <cp:lastModifiedBy>MARIA GRACIELA SAVIO</cp:lastModifiedBy>
  <cp:lastPrinted>2023-10-09T13:00:20Z</cp:lastPrinted>
  <dcterms:created xsi:type="dcterms:W3CDTF">2023-01-03T12:40:37Z</dcterms:created>
  <dcterms:modified xsi:type="dcterms:W3CDTF">2023-10-09T13:01:15Z</dcterms:modified>
</cp:coreProperties>
</file>